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<sst xmlns="http://schemas.openxmlformats.org/spreadsheetml/2006/main" count="114" uniqueCount="71">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</sst>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charset val="1"/>
    </font>
    <font>
      <sz val="11"/>
      <color indexed="64"/>
      <name val="Arial Narrow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15322351.503900001</v>
      </c>
      <c r="F3" s="40">
        <f>RA!I7</f>
        <v>1553913.8474000001</v>
      </c>
      <c r="G3" s="31">
        <f>E3-F3</f>
        <v>13768437.656500001</v>
      </c>
      <c r="H3" s="42">
        <f>RA!J7</f>
        <v>10.141484138413601</v>
      </c>
      <c r="I3" s="35">
        <f>SUM(I4:I39)</f>
        <v>15322598.175725156</v>
      </c>
      <c r="J3" s="36">
        <f>SUM(J4:J39)</f>
        <v>13768647.615806941</v>
      </c>
      <c r="K3" s="37">
        <f>E3-I3</f>
        <v>-246.67182515561581</v>
      </c>
      <c r="L3" s="37">
        <f>G3-J3</f>
        <v>-209.95930694043636</v>
      </c>
    </row>
    <row r="4" spans="1:12">
      <c r="A4" s="59">
        <f>RA!A8</f>
        <v>41470</v>
      </c>
      <c r="B4" s="27">
        <v>12</v>
      </c>
      <c r="C4" s="56" t="s">
        <v>6</v>
      </c>
      <c r="D4" s="56"/>
      <c r="E4" s="30">
        <f>RA!D8</f>
        <v>630094.17729999998</v>
      </c>
      <c r="F4" s="40">
        <f>RA!I8</f>
        <v>80655.763800000001</v>
      </c>
      <c r="G4" s="31">
        <f t="shared" ref="G4:G39" si="0">E4-F4</f>
        <v>549438.41350000002</v>
      </c>
      <c r="H4" s="42">
        <f>RA!J8</f>
        <v>12.800588658923299</v>
      </c>
      <c r="I4" s="35">
        <f>VLOOKUP(B4,RMS!B:D,3,FALSE)</f>
        <v>630094.65246837598</v>
      </c>
      <c r="J4" s="36">
        <f>VLOOKUP(B4,RMS!B:E,4,FALSE)</f>
        <v>549438.41912478604</v>
      </c>
      <c r="K4" s="37">
        <f t="shared" ref="K4:K39" si="1">E4-I4</f>
        <v>-0.47516837599687278</v>
      </c>
      <c r="L4" s="37">
        <f t="shared" ref="L4:L39" si="2">G4-J4</f>
        <v>-5.6247860193252563E-3</v>
      </c>
    </row>
    <row r="5" spans="1:12">
      <c r="A5" s="59"/>
      <c r="B5" s="27">
        <v>13</v>
      </c>
      <c r="C5" s="56" t="s">
        <v>7</v>
      </c>
      <c r="D5" s="56"/>
      <c r="E5" s="30">
        <f>RA!D9</f>
        <v>107062.2162</v>
      </c>
      <c r="F5" s="40">
        <f>RA!I9</f>
        <v>20469.1682</v>
      </c>
      <c r="G5" s="31">
        <f t="shared" si="0"/>
        <v>86593.047999999995</v>
      </c>
      <c r="H5" s="42">
        <f>RA!J9</f>
        <v>19.118946839062399</v>
      </c>
      <c r="I5" s="35">
        <f>VLOOKUP(B5,RMS!B:D,3,FALSE)</f>
        <v>107062.21003781899</v>
      </c>
      <c r="J5" s="36">
        <f>VLOOKUP(B5,RMS!B:E,4,FALSE)</f>
        <v>86593.079636759707</v>
      </c>
      <c r="K5" s="37">
        <f t="shared" si="1"/>
        <v>6.1621810018550605E-3</v>
      </c>
      <c r="L5" s="37">
        <f t="shared" si="2"/>
        <v>-3.1636759711545892E-2</v>
      </c>
    </row>
    <row r="6" spans="1:12">
      <c r="A6" s="59"/>
      <c r="B6" s="27">
        <v>14</v>
      </c>
      <c r="C6" s="56" t="s">
        <v>8</v>
      </c>
      <c r="D6" s="56"/>
      <c r="E6" s="30">
        <f>RA!D10</f>
        <v>163633.47810000001</v>
      </c>
      <c r="F6" s="40">
        <f>RA!I10</f>
        <v>33478.823400000001</v>
      </c>
      <c r="G6" s="31">
        <f t="shared" si="0"/>
        <v>130154.65470000001</v>
      </c>
      <c r="H6" s="42">
        <f>RA!J10</f>
        <v>20.459641748579301</v>
      </c>
      <c r="I6" s="35">
        <f>VLOOKUP(B6,RMS!B:D,3,FALSE)</f>
        <v>163635.87337863201</v>
      </c>
      <c r="J6" s="36">
        <f>VLOOKUP(B6,RMS!B:E,4,FALSE)</f>
        <v>130154.655390598</v>
      </c>
      <c r="K6" s="37">
        <f t="shared" si="1"/>
        <v>-2.3952786320005544</v>
      </c>
      <c r="L6" s="37">
        <f t="shared" si="2"/>
        <v>-6.9059798261150718E-4</v>
      </c>
    </row>
    <row r="7" spans="1:12">
      <c r="A7" s="59"/>
      <c r="B7" s="27">
        <v>15</v>
      </c>
      <c r="C7" s="56" t="s">
        <v>9</v>
      </c>
      <c r="D7" s="56"/>
      <c r="E7" s="30">
        <f>RA!D11</f>
        <v>56641.881399999998</v>
      </c>
      <c r="F7" s="40">
        <f>RA!I11</f>
        <v>8266.2065000000002</v>
      </c>
      <c r="G7" s="31">
        <f t="shared" si="0"/>
        <v>48375.674899999998</v>
      </c>
      <c r="H7" s="42">
        <f>RA!J11</f>
        <v>14.593806377342499</v>
      </c>
      <c r="I7" s="35">
        <f>VLOOKUP(B7,RMS!B:D,3,FALSE)</f>
        <v>56641.904600000002</v>
      </c>
      <c r="J7" s="36">
        <f>VLOOKUP(B7,RMS!B:E,4,FALSE)</f>
        <v>48375.674899999998</v>
      </c>
      <c r="K7" s="37">
        <f t="shared" si="1"/>
        <v>-2.3200000003271271E-2</v>
      </c>
      <c r="L7" s="37">
        <f t="shared" si="2"/>
        <v>0</v>
      </c>
    </row>
    <row r="8" spans="1:12">
      <c r="A8" s="59"/>
      <c r="B8" s="27">
        <v>16</v>
      </c>
      <c r="C8" s="56" t="s">
        <v>10</v>
      </c>
      <c r="D8" s="56"/>
      <c r="E8" s="30">
        <f>RA!D12</f>
        <v>158293.0073</v>
      </c>
      <c r="F8" s="40">
        <f>RA!I12</f>
        <v>11831.0767</v>
      </c>
      <c r="G8" s="31">
        <f t="shared" si="0"/>
        <v>146461.93059999999</v>
      </c>
      <c r="H8" s="42">
        <f>RA!J12</f>
        <v>7.4741625683928703</v>
      </c>
      <c r="I8" s="35">
        <f>VLOOKUP(B8,RMS!B:D,3,FALSE)</f>
        <v>158293.023675214</v>
      </c>
      <c r="J8" s="36">
        <f>VLOOKUP(B8,RMS!B:E,4,FALSE)</f>
        <v>146461.930346154</v>
      </c>
      <c r="K8" s="37">
        <f t="shared" si="1"/>
        <v>-1.6375214006984606E-2</v>
      </c>
      <c r="L8" s="37">
        <f t="shared" si="2"/>
        <v>2.5384599575772882E-4</v>
      </c>
    </row>
    <row r="9" spans="1:12">
      <c r="A9" s="59"/>
      <c r="B9" s="27">
        <v>17</v>
      </c>
      <c r="C9" s="56" t="s">
        <v>11</v>
      </c>
      <c r="D9" s="56"/>
      <c r="E9" s="30">
        <f>RA!D13</f>
        <v>300553.3125</v>
      </c>
      <c r="F9" s="40">
        <f>RA!I13</f>
        <v>59951.393400000001</v>
      </c>
      <c r="G9" s="31">
        <f t="shared" si="0"/>
        <v>240601.9191</v>
      </c>
      <c r="H9" s="42">
        <f>RA!J13</f>
        <v>19.947008037051699</v>
      </c>
      <c r="I9" s="35">
        <f>VLOOKUP(B9,RMS!B:D,3,FALSE)</f>
        <v>300553.41294273501</v>
      </c>
      <c r="J9" s="36">
        <f>VLOOKUP(B9,RMS!B:E,4,FALSE)</f>
        <v>240601.918916239</v>
      </c>
      <c r="K9" s="37">
        <f t="shared" si="1"/>
        <v>-0.10044273501262069</v>
      </c>
      <c r="L9" s="37">
        <f t="shared" si="2"/>
        <v>1.8376100342720747E-4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166256.2561</v>
      </c>
      <c r="F10" s="40">
        <f>RA!I14</f>
        <v>13133.4463</v>
      </c>
      <c r="G10" s="31">
        <f t="shared" si="0"/>
        <v>153122.80979999999</v>
      </c>
      <c r="H10" s="42">
        <f>RA!J14</f>
        <v>7.89952005902291</v>
      </c>
      <c r="I10" s="35">
        <f>VLOOKUP(B10,RMS!B:D,3,FALSE)</f>
        <v>166256.242621368</v>
      </c>
      <c r="J10" s="36">
        <f>VLOOKUP(B10,RMS!B:E,4,FALSE)</f>
        <v>153122.80931025601</v>
      </c>
      <c r="K10" s="37">
        <f t="shared" si="1"/>
        <v>1.3478631997713819E-2</v>
      </c>
      <c r="L10" s="37">
        <f t="shared" si="2"/>
        <v>4.8974397941492498E-4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138001.4577</v>
      </c>
      <c r="F11" s="40">
        <f>RA!I15</f>
        <v>17740.915700000001</v>
      </c>
      <c r="G11" s="31">
        <f t="shared" si="0"/>
        <v>120260.542</v>
      </c>
      <c r="H11" s="42">
        <f>RA!J15</f>
        <v>12.8556002202287</v>
      </c>
      <c r="I11" s="35">
        <f>VLOOKUP(B11,RMS!B:D,3,FALSE)</f>
        <v>138001.50243504299</v>
      </c>
      <c r="J11" s="36">
        <f>VLOOKUP(B11,RMS!B:E,4,FALSE)</f>
        <v>120260.54191538499</v>
      </c>
      <c r="K11" s="37">
        <f t="shared" si="1"/>
        <v>-4.4735042989486828E-2</v>
      </c>
      <c r="L11" s="37">
        <f t="shared" si="2"/>
        <v>8.4615006926469505E-5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911798.75100000005</v>
      </c>
      <c r="F12" s="40">
        <f>RA!I16</f>
        <v>35041.011400000003</v>
      </c>
      <c r="G12" s="31">
        <f t="shared" si="0"/>
        <v>876757.73960000009</v>
      </c>
      <c r="H12" s="42">
        <f>RA!J16</f>
        <v>3.8430642026619801</v>
      </c>
      <c r="I12" s="35">
        <f>VLOOKUP(B12,RMS!B:D,3,FALSE)</f>
        <v>911798.4621</v>
      </c>
      <c r="J12" s="36">
        <f>VLOOKUP(B12,RMS!B:E,4,FALSE)</f>
        <v>876757.73959999997</v>
      </c>
      <c r="K12" s="37">
        <f t="shared" si="1"/>
        <v>0.28890000004321337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401348.5257</v>
      </c>
      <c r="F13" s="40">
        <f>RA!I17</f>
        <v>45722.082000000002</v>
      </c>
      <c r="G13" s="31">
        <f t="shared" si="0"/>
        <v>355626.4437</v>
      </c>
      <c r="H13" s="42">
        <f>RA!J17</f>
        <v>11.3921141033856</v>
      </c>
      <c r="I13" s="35">
        <f>VLOOKUP(B13,RMS!B:D,3,FALSE)</f>
        <v>401591.72760940198</v>
      </c>
      <c r="J13" s="36">
        <f>VLOOKUP(B13,RMS!B:E,4,FALSE)</f>
        <v>355836.28690683801</v>
      </c>
      <c r="K13" s="37">
        <f t="shared" si="1"/>
        <v>-243.2019094019779</v>
      </c>
      <c r="L13" s="37">
        <f t="shared" si="2"/>
        <v>-209.84320683800615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1665397.7116</v>
      </c>
      <c r="F14" s="40">
        <f>RA!I18</f>
        <v>169834.9461</v>
      </c>
      <c r="G14" s="31">
        <f t="shared" si="0"/>
        <v>1495562.7655</v>
      </c>
      <c r="H14" s="42">
        <f>RA!J18</f>
        <v>10.197861142539599</v>
      </c>
      <c r="I14" s="35">
        <f>VLOOKUP(B14,RMS!B:D,3,FALSE)</f>
        <v>1665397.66205128</v>
      </c>
      <c r="J14" s="36">
        <f>VLOOKUP(B14,RMS!B:E,4,FALSE)</f>
        <v>1495562.6811025599</v>
      </c>
      <c r="K14" s="37">
        <f t="shared" si="1"/>
        <v>4.9548720009624958E-2</v>
      </c>
      <c r="L14" s="37">
        <f t="shared" si="2"/>
        <v>8.4397440077736974E-2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443526.28039999999</v>
      </c>
      <c r="F15" s="40">
        <f>RA!I19</f>
        <v>41791.196000000004</v>
      </c>
      <c r="G15" s="31">
        <f t="shared" si="0"/>
        <v>401735.08439999999</v>
      </c>
      <c r="H15" s="42">
        <f>RA!J19</f>
        <v>9.4224847200283293</v>
      </c>
      <c r="I15" s="35">
        <f>VLOOKUP(B15,RMS!B:D,3,FALSE)</f>
        <v>443526.18388290599</v>
      </c>
      <c r="J15" s="36">
        <f>VLOOKUP(B15,RMS!B:E,4,FALSE)</f>
        <v>401735.084506838</v>
      </c>
      <c r="K15" s="37">
        <f t="shared" si="1"/>
        <v>9.651709400350228E-2</v>
      </c>
      <c r="L15" s="37">
        <f t="shared" si="2"/>
        <v>-1.0683800792321563E-4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701336.61430000002</v>
      </c>
      <c r="F16" s="40">
        <f>RA!I20</f>
        <v>42268.634899999997</v>
      </c>
      <c r="G16" s="31">
        <f t="shared" si="0"/>
        <v>659067.97940000007</v>
      </c>
      <c r="H16" s="42">
        <f>RA!J20</f>
        <v>6.0268684164148603</v>
      </c>
      <c r="I16" s="35">
        <f>VLOOKUP(B16,RMS!B:D,3,FALSE)</f>
        <v>701336.66200000001</v>
      </c>
      <c r="J16" s="36">
        <f>VLOOKUP(B16,RMS!B:E,4,FALSE)</f>
        <v>659067.97939999995</v>
      </c>
      <c r="K16" s="37">
        <f t="shared" si="1"/>
        <v>-4.7699999995529652E-2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357245.59080000001</v>
      </c>
      <c r="F17" s="40">
        <f>RA!I21</f>
        <v>26073.3724</v>
      </c>
      <c r="G17" s="31">
        <f t="shared" si="0"/>
        <v>331172.21840000001</v>
      </c>
      <c r="H17" s="42">
        <f>RA!J21</f>
        <v>7.2984448433953899</v>
      </c>
      <c r="I17" s="35">
        <f>VLOOKUP(B17,RMS!B:D,3,FALSE)</f>
        <v>357245.38266153802</v>
      </c>
      <c r="J17" s="36">
        <f>VLOOKUP(B17,RMS!B:E,4,FALSE)</f>
        <v>331172.21834615403</v>
      </c>
      <c r="K17" s="37">
        <f t="shared" si="1"/>
        <v>0.20813846198143438</v>
      </c>
      <c r="L17" s="37">
        <f t="shared" si="2"/>
        <v>5.3845986258238554E-5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1164241.7111</v>
      </c>
      <c r="F18" s="40">
        <f>RA!I22</f>
        <v>123683.9323</v>
      </c>
      <c r="G18" s="31">
        <f t="shared" si="0"/>
        <v>1040557.7788</v>
      </c>
      <c r="H18" s="42">
        <f>RA!J22</f>
        <v>10.623561337889299</v>
      </c>
      <c r="I18" s="35">
        <f>VLOOKUP(B18,RMS!B:D,3,FALSE)</f>
        <v>1164241.9417840701</v>
      </c>
      <c r="J18" s="36">
        <f>VLOOKUP(B18,RMS!B:E,4,FALSE)</f>
        <v>1040557.77879646</v>
      </c>
      <c r="K18" s="37">
        <f t="shared" si="1"/>
        <v>-0.23068407014943659</v>
      </c>
      <c r="L18" s="37">
        <f t="shared" si="2"/>
        <v>3.5399571061134338E-6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2487841.6115999999</v>
      </c>
      <c r="F19" s="40">
        <f>RA!I23</f>
        <v>199214.36350000001</v>
      </c>
      <c r="G19" s="31">
        <f t="shared" si="0"/>
        <v>2288627.2481</v>
      </c>
      <c r="H19" s="42">
        <f>RA!J23</f>
        <v>8.0075179453196696</v>
      </c>
      <c r="I19" s="35">
        <f>VLOOKUP(B19,RMS!B:D,3,FALSE)</f>
        <v>2487842.6004076898</v>
      </c>
      <c r="J19" s="36">
        <f>VLOOKUP(B19,RMS!B:E,4,FALSE)</f>
        <v>2288627.2842880301</v>
      </c>
      <c r="K19" s="37">
        <f t="shared" si="1"/>
        <v>-0.98880768986418843</v>
      </c>
      <c r="L19" s="37">
        <f t="shared" si="2"/>
        <v>-3.6188030149787664E-2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297653.67009999999</v>
      </c>
      <c r="F20" s="40">
        <f>RA!I24</f>
        <v>47595.4928</v>
      </c>
      <c r="G20" s="31">
        <f t="shared" si="0"/>
        <v>250058.17729999998</v>
      </c>
      <c r="H20" s="42">
        <f>RA!J24</f>
        <v>15.990225413316701</v>
      </c>
      <c r="I20" s="35">
        <f>VLOOKUP(B20,RMS!B:D,3,FALSE)</f>
        <v>297653.69243194902</v>
      </c>
      <c r="J20" s="36">
        <f>VLOOKUP(B20,RMS!B:E,4,FALSE)</f>
        <v>250058.16495058601</v>
      </c>
      <c r="K20" s="37">
        <f t="shared" si="1"/>
        <v>-2.2331949032377452E-2</v>
      </c>
      <c r="L20" s="37">
        <f t="shared" si="2"/>
        <v>1.2349413969786838E-2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185729.86610000001</v>
      </c>
      <c r="F21" s="40">
        <f>RA!I25</f>
        <v>22081.260200000001</v>
      </c>
      <c r="G21" s="31">
        <f t="shared" si="0"/>
        <v>163648.60590000002</v>
      </c>
      <c r="H21" s="42">
        <f>RA!J25</f>
        <v>11.888911925511801</v>
      </c>
      <c r="I21" s="35">
        <f>VLOOKUP(B21,RMS!B:D,3,FALSE)</f>
        <v>185729.863394463</v>
      </c>
      <c r="J21" s="36">
        <f>VLOOKUP(B21,RMS!B:E,4,FALSE)</f>
        <v>163648.610012986</v>
      </c>
      <c r="K21" s="37">
        <f t="shared" si="1"/>
        <v>2.7055370155721903E-3</v>
      </c>
      <c r="L21" s="37">
        <f t="shared" si="2"/>
        <v>-4.1129859746433794E-3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569675.78839999996</v>
      </c>
      <c r="F22" s="40">
        <f>RA!I26</f>
        <v>113458.3285</v>
      </c>
      <c r="G22" s="31">
        <f t="shared" si="0"/>
        <v>456217.45989999996</v>
      </c>
      <c r="H22" s="42">
        <f>RA!J26</f>
        <v>19.916298148928</v>
      </c>
      <c r="I22" s="35">
        <f>VLOOKUP(B22,RMS!B:D,3,FALSE)</f>
        <v>569675.76465585805</v>
      </c>
      <c r="J22" s="36">
        <f>VLOOKUP(B22,RMS!B:E,4,FALSE)</f>
        <v>456217.33526545198</v>
      </c>
      <c r="K22" s="37">
        <f t="shared" si="1"/>
        <v>2.3744141915813088E-2</v>
      </c>
      <c r="L22" s="37">
        <f t="shared" si="2"/>
        <v>0.12463454797398299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240940.1918</v>
      </c>
      <c r="F23" s="40">
        <f>RA!I27</f>
        <v>67090.607000000004</v>
      </c>
      <c r="G23" s="31">
        <f t="shared" si="0"/>
        <v>173849.58480000001</v>
      </c>
      <c r="H23" s="42">
        <f>RA!J27</f>
        <v>27.8453364292541</v>
      </c>
      <c r="I23" s="35">
        <f>VLOOKUP(B23,RMS!B:D,3,FALSE)</f>
        <v>240940.13830273799</v>
      </c>
      <c r="J23" s="36">
        <f>VLOOKUP(B23,RMS!B:E,4,FALSE)</f>
        <v>173849.572715705</v>
      </c>
      <c r="K23" s="37">
        <f t="shared" si="1"/>
        <v>5.3497262008022517E-2</v>
      </c>
      <c r="L23" s="37">
        <f t="shared" si="2"/>
        <v>1.2084295012755319E-2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737953.00820000004</v>
      </c>
      <c r="F24" s="40">
        <f>RA!I28</f>
        <v>42282.436900000001</v>
      </c>
      <c r="G24" s="31">
        <f t="shared" si="0"/>
        <v>695670.57130000007</v>
      </c>
      <c r="H24" s="42">
        <f>RA!J28</f>
        <v>5.7296923286666299</v>
      </c>
      <c r="I24" s="35">
        <f>VLOOKUP(B24,RMS!B:D,3,FALSE)</f>
        <v>737953.00788053102</v>
      </c>
      <c r="J24" s="36">
        <f>VLOOKUP(B24,RMS!B:E,4,FALSE)</f>
        <v>695670.58457915799</v>
      </c>
      <c r="K24" s="37">
        <f t="shared" si="1"/>
        <v>3.194690216332674E-4</v>
      </c>
      <c r="L24" s="37">
        <f t="shared" si="2"/>
        <v>-1.3279157923534513E-2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557412.23030000005</v>
      </c>
      <c r="F25" s="40">
        <f>RA!I29</f>
        <v>82339.877299999993</v>
      </c>
      <c r="G25" s="31">
        <f t="shared" si="0"/>
        <v>475072.35300000006</v>
      </c>
      <c r="H25" s="42">
        <f>RA!J29</f>
        <v>14.7718103091646</v>
      </c>
      <c r="I25" s="35">
        <f>VLOOKUP(B25,RMS!B:D,3,FALSE)</f>
        <v>557412.22926725703</v>
      </c>
      <c r="J25" s="36">
        <f>VLOOKUP(B25,RMS!B:E,4,FALSE)</f>
        <v>475072.32897299499</v>
      </c>
      <c r="K25" s="37">
        <f t="shared" si="1"/>
        <v>1.032743020914495E-3</v>
      </c>
      <c r="L25" s="37">
        <f t="shared" si="2"/>
        <v>2.4027005070820451E-2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1015546.7063</v>
      </c>
      <c r="F26" s="40">
        <f>RA!I30</f>
        <v>152640.9363</v>
      </c>
      <c r="G26" s="31">
        <f t="shared" si="0"/>
        <v>862905.77</v>
      </c>
      <c r="H26" s="42">
        <f>RA!J30</f>
        <v>15.0304201030916</v>
      </c>
      <c r="I26" s="35">
        <f>VLOOKUP(B26,RMS!B:D,3,FALSE)</f>
        <v>1015546.70599912</v>
      </c>
      <c r="J26" s="36">
        <f>VLOOKUP(B26,RMS!B:E,4,FALSE)</f>
        <v>862905.74922328605</v>
      </c>
      <c r="K26" s="37">
        <f t="shared" si="1"/>
        <v>3.0087993945926428E-4</v>
      </c>
      <c r="L26" s="37">
        <f t="shared" si="2"/>
        <v>2.0776713965460658E-2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757461.28170000005</v>
      </c>
      <c r="F27" s="40">
        <f>RA!I31</f>
        <v>18002.035899999999</v>
      </c>
      <c r="G27" s="31">
        <f t="shared" si="0"/>
        <v>739459.24580000003</v>
      </c>
      <c r="H27" s="42">
        <f>RA!J31</f>
        <v>2.37662786665443</v>
      </c>
      <c r="I27" s="35">
        <f>VLOOKUP(B27,RMS!B:D,3,FALSE)</f>
        <v>757461.25457874604</v>
      </c>
      <c r="J27" s="36">
        <f>VLOOKUP(B27,RMS!B:E,4,FALSE)</f>
        <v>739459.51304070803</v>
      </c>
      <c r="K27" s="37">
        <f t="shared" si="1"/>
        <v>2.7121254010125995E-2</v>
      </c>
      <c r="L27" s="37">
        <f t="shared" si="2"/>
        <v>-0.26724070799537003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130333.2381</v>
      </c>
      <c r="F28" s="40">
        <f>RA!I32</f>
        <v>32374.102500000001</v>
      </c>
      <c r="G28" s="31">
        <f t="shared" si="0"/>
        <v>97959.135600000009</v>
      </c>
      <c r="H28" s="42">
        <f>RA!J32</f>
        <v>24.839482983734801</v>
      </c>
      <c r="I28" s="35">
        <f>VLOOKUP(B28,RMS!B:D,3,FALSE)</f>
        <v>130333.14090760901</v>
      </c>
      <c r="J28" s="36">
        <f>VLOOKUP(B28,RMS!B:E,4,FALSE)</f>
        <v>97959.173400691696</v>
      </c>
      <c r="K28" s="37">
        <f t="shared" si="1"/>
        <v>9.7192390996497124E-2</v>
      </c>
      <c r="L28" s="37">
        <f t="shared" si="2"/>
        <v>-3.7800691687152721E-2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82.514399999999995</v>
      </c>
      <c r="F29" s="40">
        <f>RA!I33</f>
        <v>18.227</v>
      </c>
      <c r="G29" s="31">
        <f t="shared" si="0"/>
        <v>64.287399999999991</v>
      </c>
      <c r="H29" s="42">
        <f>RA!J33</f>
        <v>22.089477715404801</v>
      </c>
      <c r="I29" s="35">
        <f>VLOOKUP(B29,RMS!B:D,3,FALSE)</f>
        <v>82.514200000000002</v>
      </c>
      <c r="J29" s="36">
        <f>VLOOKUP(B29,RMS!B:E,4,FALSE)</f>
        <v>64.287400000000005</v>
      </c>
      <c r="K29" s="37">
        <f t="shared" si="1"/>
        <v>1.9999999999242846E-4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107988.66190000001</v>
      </c>
      <c r="F31" s="40">
        <f>RA!I35</f>
        <v>15304.766299999999</v>
      </c>
      <c r="G31" s="31">
        <f t="shared" si="0"/>
        <v>92683.895600000003</v>
      </c>
      <c r="H31" s="42">
        <f>RA!J35</f>
        <v>14.172567777691899</v>
      </c>
      <c r="I31" s="35">
        <f>VLOOKUP(B31,RMS!B:D,3,FALSE)</f>
        <v>107988.6615</v>
      </c>
      <c r="J31" s="36">
        <f>VLOOKUP(B31,RMS!B:E,4,FALSE)</f>
        <v>92683.8897</v>
      </c>
      <c r="K31" s="37">
        <f t="shared" si="1"/>
        <v>4.0000000444706529E-4</v>
      </c>
      <c r="L31" s="37">
        <f t="shared" si="2"/>
        <v>5.9000000037485734E-3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359483.76789999998</v>
      </c>
      <c r="F35" s="40">
        <f>RA!I39</f>
        <v>-917.16869999999994</v>
      </c>
      <c r="G35" s="31">
        <f t="shared" si="0"/>
        <v>360400.93659999996</v>
      </c>
      <c r="H35" s="42">
        <f>RA!J39</f>
        <v>-0.25513494124027702</v>
      </c>
      <c r="I35" s="35">
        <f>VLOOKUP(B35,RMS!B:D,3,FALSE)</f>
        <v>359483.76923076902</v>
      </c>
      <c r="J35" s="36">
        <f>VLOOKUP(B35,RMS!B:E,4,FALSE)</f>
        <v>360400.93623931601</v>
      </c>
      <c r="K35" s="37">
        <f t="shared" si="1"/>
        <v>-1.330769038759172E-3</v>
      </c>
      <c r="L35" s="37">
        <f t="shared" si="2"/>
        <v>3.6068394547328353E-4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469133.94339999999</v>
      </c>
      <c r="F36" s="40">
        <f>RA!I40</f>
        <v>26995.356500000002</v>
      </c>
      <c r="G36" s="31">
        <f t="shared" si="0"/>
        <v>442138.58689999999</v>
      </c>
      <c r="H36" s="42">
        <f>RA!J40</f>
        <v>5.7542961620627899</v>
      </c>
      <c r="I36" s="35">
        <f>VLOOKUP(B36,RMS!B:D,3,FALSE)</f>
        <v>469133.93660598301</v>
      </c>
      <c r="J36" s="36">
        <f>VLOOKUP(B36,RMS!B:E,4,FALSE)</f>
        <v>442138.591752137</v>
      </c>
      <c r="K36" s="37">
        <f t="shared" si="1"/>
        <v>6.7940169828943908E-3</v>
      </c>
      <c r="L36" s="37">
        <f t="shared" si="2"/>
        <v>-4.8521370044909418E-3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39684.052199999998</v>
      </c>
      <c r="F39" s="40">
        <f>RA!I43</f>
        <v>5491.2563</v>
      </c>
      <c r="G39" s="31">
        <f t="shared" si="0"/>
        <v>34192.795899999997</v>
      </c>
      <c r="H39" s="42">
        <f>RA!J43</f>
        <v>13.837438455944801</v>
      </c>
      <c r="I39" s="35">
        <f>VLOOKUP(B39,RMS!B:D,3,FALSE)</f>
        <v>39684.052114061</v>
      </c>
      <c r="J39" s="36">
        <f>VLOOKUP(B39,RMS!B:E,4,FALSE)</f>
        <v>34192.796066863302</v>
      </c>
      <c r="K39" s="37">
        <f t="shared" si="1"/>
        <v>8.5938998381607234E-5</v>
      </c>
      <c r="L39" s="37">
        <f t="shared" si="2"/>
        <v>-1.6686330491211265E-4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3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43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13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7" t="s">
        <v>5</v>
      </c>
      <c r="B7" s="68"/>
      <c r="C7" s="69"/>
      <c r="D7" s="7">
        <v>15322351.503900001</v>
      </c>
      <c r="E7" s="7">
        <v>16595923</v>
      </c>
      <c r="F7" s="44">
        <v>92.325997800182606</v>
      </c>
      <c r="G7" s="16"/>
      <c r="H7" s="16"/>
      <c r="I7" s="7">
        <v>1553913.8474000001</v>
      </c>
      <c r="J7" s="44">
        <v>10.141484138413601</v>
      </c>
      <c r="K7" s="16"/>
      <c r="L7" s="16"/>
      <c r="M7" s="16"/>
      <c r="N7" s="7">
        <v>234597881.09299999</v>
      </c>
      <c r="O7" s="7">
        <v>1092510853.8255</v>
      </c>
      <c r="P7" s="7">
        <v>1669114</v>
      </c>
      <c r="Q7" s="7">
        <v>1815153</v>
      </c>
      <c r="R7" s="7">
        <v>-8.0455476755953903</v>
      </c>
      <c r="S7" s="7">
        <v>10.5390507081002</v>
      </c>
      <c r="T7" s="7">
        <v>11.1612912444846</v>
      </c>
      <c r="U7" s="45">
        <v>-5.5749870042310796</v>
      </c>
    </row>
    <row r="8" spans="1:23" ht="12" thickBot="1">
      <c r="A8" s="70">
        <v>41470</v>
      </c>
      <c r="B8" s="60" t="s">
        <v>6</v>
      </c>
      <c r="C8" s="61"/>
      <c r="D8" s="8">
        <v>630094.17729999998</v>
      </c>
      <c r="E8" s="8">
        <v>442758</v>
      </c>
      <c r="F8" s="46">
        <v>142.31118970182399</v>
      </c>
      <c r="G8" s="9"/>
      <c r="H8" s="9"/>
      <c r="I8" s="8">
        <v>80655.763800000001</v>
      </c>
      <c r="J8" s="46">
        <v>12.800588658923299</v>
      </c>
      <c r="K8" s="9"/>
      <c r="L8" s="9"/>
      <c r="M8" s="9"/>
      <c r="N8" s="8">
        <v>8507076.5671999995</v>
      </c>
      <c r="O8" s="8">
        <v>33972846.8116</v>
      </c>
      <c r="P8" s="8">
        <v>55838</v>
      </c>
      <c r="Q8" s="8">
        <v>60306</v>
      </c>
      <c r="R8" s="8">
        <v>-7.4088813716711401</v>
      </c>
      <c r="S8" s="8">
        <v>13.2652342490777</v>
      </c>
      <c r="T8" s="8">
        <v>12.4483621861838</v>
      </c>
      <c r="U8" s="47">
        <v>6.56208463954016</v>
      </c>
    </row>
    <row r="9" spans="1:23" ht="12" thickBot="1">
      <c r="A9" s="71"/>
      <c r="B9" s="60" t="s">
        <v>7</v>
      </c>
      <c r="C9" s="61"/>
      <c r="D9" s="8">
        <v>107062.2162</v>
      </c>
      <c r="E9" s="8">
        <v>111116</v>
      </c>
      <c r="F9" s="46">
        <v>96.351755102775499</v>
      </c>
      <c r="G9" s="9"/>
      <c r="H9" s="9"/>
      <c r="I9" s="8">
        <v>20469.1682</v>
      </c>
      <c r="J9" s="46">
        <v>19.118946839062399</v>
      </c>
      <c r="K9" s="9"/>
      <c r="L9" s="9"/>
      <c r="M9" s="9"/>
      <c r="N9" s="8">
        <v>1647999.7211</v>
      </c>
      <c r="O9" s="8">
        <v>6730974.9424000001</v>
      </c>
      <c r="P9" s="8">
        <v>10266</v>
      </c>
      <c r="Q9" s="8">
        <v>10957</v>
      </c>
      <c r="R9" s="8">
        <v>-6.3064707492926901</v>
      </c>
      <c r="S9" s="8">
        <v>12.067100136372501</v>
      </c>
      <c r="T9" s="8">
        <v>12.3740905357306</v>
      </c>
      <c r="U9" s="47">
        <v>-2.48091282726313</v>
      </c>
    </row>
    <row r="10" spans="1:23" ht="12" thickBot="1">
      <c r="A10" s="71"/>
      <c r="B10" s="60" t="s">
        <v>8</v>
      </c>
      <c r="C10" s="61"/>
      <c r="D10" s="8">
        <v>163633.47810000001</v>
      </c>
      <c r="E10" s="8">
        <v>127330</v>
      </c>
      <c r="F10" s="46">
        <v>128.511331265216</v>
      </c>
      <c r="G10" s="9"/>
      <c r="H10" s="9"/>
      <c r="I10" s="8">
        <v>33478.823400000001</v>
      </c>
      <c r="J10" s="46">
        <v>20.459641748579301</v>
      </c>
      <c r="K10" s="9"/>
      <c r="L10" s="9"/>
      <c r="M10" s="9"/>
      <c r="N10" s="8">
        <v>2459093.0118</v>
      </c>
      <c r="O10" s="8">
        <v>10870397.1743</v>
      </c>
      <c r="P10" s="8">
        <v>102090</v>
      </c>
      <c r="Q10" s="8">
        <v>107837</v>
      </c>
      <c r="R10" s="8">
        <v>-5.3293396515110798</v>
      </c>
      <c r="S10" s="8">
        <v>1.8859543540013699</v>
      </c>
      <c r="T10" s="8">
        <v>1.95460352198225</v>
      </c>
      <c r="U10" s="47">
        <v>-3.51217866993606</v>
      </c>
    </row>
    <row r="11" spans="1:23" ht="12" thickBot="1">
      <c r="A11" s="71"/>
      <c r="B11" s="60" t="s">
        <v>9</v>
      </c>
      <c r="C11" s="61"/>
      <c r="D11" s="8">
        <v>56641.881399999998</v>
      </c>
      <c r="E11" s="8">
        <v>48705</v>
      </c>
      <c r="F11" s="46">
        <v>116.295824658659</v>
      </c>
      <c r="G11" s="9"/>
      <c r="H11" s="9"/>
      <c r="I11" s="8">
        <v>8266.2065000000002</v>
      </c>
      <c r="J11" s="46">
        <v>14.593806377342499</v>
      </c>
      <c r="K11" s="9"/>
      <c r="L11" s="9"/>
      <c r="M11" s="9"/>
      <c r="N11" s="8">
        <v>775592.29480000003</v>
      </c>
      <c r="O11" s="8">
        <v>3994412.6025</v>
      </c>
      <c r="P11" s="8">
        <v>3456</v>
      </c>
      <c r="Q11" s="8">
        <v>3963</v>
      </c>
      <c r="R11" s="8">
        <v>-12.793338380015101</v>
      </c>
      <c r="S11" s="8">
        <v>19.504369212962999</v>
      </c>
      <c r="T11" s="8">
        <v>16.114711077466598</v>
      </c>
      <c r="U11" s="47">
        <v>21.034557301099898</v>
      </c>
    </row>
    <row r="12" spans="1:23" ht="12" thickBot="1">
      <c r="A12" s="71"/>
      <c r="B12" s="60" t="s">
        <v>10</v>
      </c>
      <c r="C12" s="61"/>
      <c r="D12" s="8">
        <v>158293.0073</v>
      </c>
      <c r="E12" s="8">
        <v>165705</v>
      </c>
      <c r="F12" s="46">
        <v>95.526995141969195</v>
      </c>
      <c r="G12" s="9"/>
      <c r="H12" s="9"/>
      <c r="I12" s="8">
        <v>11831.0767</v>
      </c>
      <c r="J12" s="46">
        <v>7.4741625683928703</v>
      </c>
      <c r="K12" s="9"/>
      <c r="L12" s="9"/>
      <c r="M12" s="9"/>
      <c r="N12" s="8">
        <v>2704184.6919</v>
      </c>
      <c r="O12" s="8">
        <v>15745575.4727</v>
      </c>
      <c r="P12" s="8">
        <v>3310</v>
      </c>
      <c r="Q12" s="8">
        <v>3627</v>
      </c>
      <c r="R12" s="8">
        <v>-8.7400055141990691</v>
      </c>
      <c r="S12" s="8">
        <v>56.777353474320201</v>
      </c>
      <c r="T12" s="8">
        <v>61.0833195478357</v>
      </c>
      <c r="U12" s="47">
        <v>-7.0493321341898199</v>
      </c>
    </row>
    <row r="13" spans="1:23" ht="12" thickBot="1">
      <c r="A13" s="71"/>
      <c r="B13" s="60" t="s">
        <v>11</v>
      </c>
      <c r="C13" s="61"/>
      <c r="D13" s="8">
        <v>300553.3125</v>
      </c>
      <c r="E13" s="8">
        <v>311460</v>
      </c>
      <c r="F13" s="46">
        <v>96.498206029666704</v>
      </c>
      <c r="G13" s="9"/>
      <c r="H13" s="9"/>
      <c r="I13" s="8">
        <v>59951.393400000001</v>
      </c>
      <c r="J13" s="46">
        <v>19.947008037051699</v>
      </c>
      <c r="K13" s="9"/>
      <c r="L13" s="9"/>
      <c r="M13" s="9"/>
      <c r="N13" s="8">
        <v>4446318.0957000004</v>
      </c>
      <c r="O13" s="8">
        <v>19176635.368000001</v>
      </c>
      <c r="P13" s="8">
        <v>18514</v>
      </c>
      <c r="Q13" s="8">
        <v>19998</v>
      </c>
      <c r="R13" s="8">
        <v>-7.4207420742074204</v>
      </c>
      <c r="S13" s="8">
        <v>19.103018796586401</v>
      </c>
      <c r="T13" s="8">
        <v>19.0824502450245</v>
      </c>
      <c r="U13" s="47">
        <v>0.10778779086415601</v>
      </c>
    </row>
    <row r="14" spans="1:23" ht="12" thickBot="1">
      <c r="A14" s="71"/>
      <c r="B14" s="60" t="s">
        <v>12</v>
      </c>
      <c r="C14" s="61"/>
      <c r="D14" s="8">
        <v>166256.2561</v>
      </c>
      <c r="E14" s="8">
        <v>165478</v>
      </c>
      <c r="F14" s="46">
        <v>100.470307895914</v>
      </c>
      <c r="G14" s="9"/>
      <c r="H14" s="9"/>
      <c r="I14" s="8">
        <v>13133.4463</v>
      </c>
      <c r="J14" s="46">
        <v>7.89952005902291</v>
      </c>
      <c r="K14" s="9"/>
      <c r="L14" s="9"/>
      <c r="M14" s="9"/>
      <c r="N14" s="8">
        <v>2383351.7925999998</v>
      </c>
      <c r="O14" s="8">
        <v>11009075.414899999</v>
      </c>
      <c r="P14" s="8">
        <v>3938</v>
      </c>
      <c r="Q14" s="8">
        <v>4336</v>
      </c>
      <c r="R14" s="8">
        <v>-9.1789667896678999</v>
      </c>
      <c r="S14" s="8">
        <v>49.978565261554103</v>
      </c>
      <c r="T14" s="8">
        <v>48.169797047970498</v>
      </c>
      <c r="U14" s="47">
        <v>3.7549840863608601</v>
      </c>
    </row>
    <row r="15" spans="1:23" ht="12" thickBot="1">
      <c r="A15" s="71"/>
      <c r="B15" s="60" t="s">
        <v>13</v>
      </c>
      <c r="C15" s="61"/>
      <c r="D15" s="8">
        <v>138001.4577</v>
      </c>
      <c r="E15" s="8">
        <v>126830</v>
      </c>
      <c r="F15" s="46">
        <v>108.80821390838101</v>
      </c>
      <c r="G15" s="9"/>
      <c r="H15" s="9"/>
      <c r="I15" s="8">
        <v>17740.915700000001</v>
      </c>
      <c r="J15" s="46">
        <v>12.8556002202287</v>
      </c>
      <c r="K15" s="9"/>
      <c r="L15" s="9"/>
      <c r="M15" s="9"/>
      <c r="N15" s="8">
        <v>1726187.6347000001</v>
      </c>
      <c r="O15" s="8">
        <v>7233839.4444000004</v>
      </c>
      <c r="P15" s="8">
        <v>8138</v>
      </c>
      <c r="Q15" s="8">
        <v>8960</v>
      </c>
      <c r="R15" s="8">
        <v>-9.1741071428571495</v>
      </c>
      <c r="S15" s="8">
        <v>19.965065126566699</v>
      </c>
      <c r="T15" s="8">
        <v>20.3944977678571</v>
      </c>
      <c r="U15" s="47">
        <v>-2.1056298918389</v>
      </c>
    </row>
    <row r="16" spans="1:23" ht="12" thickBot="1">
      <c r="A16" s="71"/>
      <c r="B16" s="60" t="s">
        <v>14</v>
      </c>
      <c r="C16" s="61"/>
      <c r="D16" s="8">
        <v>911798.75100000005</v>
      </c>
      <c r="E16" s="8">
        <v>726954</v>
      </c>
      <c r="F16" s="46">
        <v>125.427296775312</v>
      </c>
      <c r="G16" s="9"/>
      <c r="H16" s="9"/>
      <c r="I16" s="8">
        <v>35041.011400000003</v>
      </c>
      <c r="J16" s="46">
        <v>3.8430642026619801</v>
      </c>
      <c r="K16" s="9"/>
      <c r="L16" s="9"/>
      <c r="M16" s="9"/>
      <c r="N16" s="8">
        <v>13949043.135399999</v>
      </c>
      <c r="O16" s="8">
        <v>60645038.545699999</v>
      </c>
      <c r="P16" s="8">
        <v>122127</v>
      </c>
      <c r="Q16" s="8">
        <v>137876</v>
      </c>
      <c r="R16" s="8">
        <v>-11.4225826104616</v>
      </c>
      <c r="S16" s="8">
        <v>8.7129927043159991</v>
      </c>
      <c r="T16" s="8">
        <v>9.1618491978299392</v>
      </c>
      <c r="U16" s="47">
        <v>-4.8991910237973997</v>
      </c>
    </row>
    <row r="17" spans="1:21" ht="12" thickBot="1">
      <c r="A17" s="71"/>
      <c r="B17" s="60" t="s">
        <v>15</v>
      </c>
      <c r="C17" s="61"/>
      <c r="D17" s="8">
        <v>401348.5257</v>
      </c>
      <c r="E17" s="8">
        <v>903466</v>
      </c>
      <c r="F17" s="46">
        <v>44.4232019467252</v>
      </c>
      <c r="G17" s="9"/>
      <c r="H17" s="9"/>
      <c r="I17" s="8">
        <v>45722.082000000002</v>
      </c>
      <c r="J17" s="46">
        <v>11.3921141033856</v>
      </c>
      <c r="K17" s="9"/>
      <c r="L17" s="9"/>
      <c r="M17" s="9"/>
      <c r="N17" s="8">
        <v>6333627.9123</v>
      </c>
      <c r="O17" s="8">
        <v>43185297.028099999</v>
      </c>
      <c r="P17" s="8">
        <v>12085</v>
      </c>
      <c r="Q17" s="8">
        <v>13743</v>
      </c>
      <c r="R17" s="8">
        <v>-12.064323655679299</v>
      </c>
      <c r="S17" s="8">
        <v>38.9524493173355</v>
      </c>
      <c r="T17" s="8">
        <v>34.206126027796003</v>
      </c>
      <c r="U17" s="47">
        <v>13.875652816348399</v>
      </c>
    </row>
    <row r="18" spans="1:21" ht="12" thickBot="1">
      <c r="A18" s="71"/>
      <c r="B18" s="60" t="s">
        <v>16</v>
      </c>
      <c r="C18" s="61"/>
      <c r="D18" s="8">
        <v>1665397.7116</v>
      </c>
      <c r="E18" s="8">
        <v>1856176</v>
      </c>
      <c r="F18" s="46">
        <v>89.721972032824496</v>
      </c>
      <c r="G18" s="9"/>
      <c r="H18" s="9"/>
      <c r="I18" s="8">
        <v>169834.9461</v>
      </c>
      <c r="J18" s="46">
        <v>10.197861142539599</v>
      </c>
      <c r="K18" s="9"/>
      <c r="L18" s="9"/>
      <c r="M18" s="9"/>
      <c r="N18" s="8">
        <v>24081221.921999998</v>
      </c>
      <c r="O18" s="8">
        <v>104575395.17560001</v>
      </c>
      <c r="P18" s="8">
        <v>256241</v>
      </c>
      <c r="Q18" s="8">
        <v>265874</v>
      </c>
      <c r="R18" s="8">
        <v>-3.6231447979117899</v>
      </c>
      <c r="S18" s="8">
        <v>7.6100950339719198</v>
      </c>
      <c r="T18" s="8">
        <v>7.67764699218427</v>
      </c>
      <c r="U18" s="47">
        <v>-0.87985235946782503</v>
      </c>
    </row>
    <row r="19" spans="1:21" ht="12" thickBot="1">
      <c r="A19" s="71"/>
      <c r="B19" s="60" t="s">
        <v>17</v>
      </c>
      <c r="C19" s="61"/>
      <c r="D19" s="8">
        <v>443526.28039999999</v>
      </c>
      <c r="E19" s="8">
        <v>516164</v>
      </c>
      <c r="F19" s="46">
        <v>85.927395246472102</v>
      </c>
      <c r="G19" s="9"/>
      <c r="H19" s="9"/>
      <c r="I19" s="8">
        <v>41791.196000000004</v>
      </c>
      <c r="J19" s="46">
        <v>9.4224847200283293</v>
      </c>
      <c r="K19" s="9"/>
      <c r="L19" s="9"/>
      <c r="M19" s="9"/>
      <c r="N19" s="8">
        <v>6882906.8227000004</v>
      </c>
      <c r="O19" s="8">
        <v>38938930.379900001</v>
      </c>
      <c r="P19" s="8">
        <v>19611</v>
      </c>
      <c r="Q19" s="8">
        <v>21979</v>
      </c>
      <c r="R19" s="8">
        <v>-10.7739205605351</v>
      </c>
      <c r="S19" s="8">
        <v>26.759816939472699</v>
      </c>
      <c r="T19" s="8">
        <v>28.852837708721999</v>
      </c>
      <c r="U19" s="47">
        <v>-7.2541245002619501</v>
      </c>
    </row>
    <row r="20" spans="1:21" ht="12" thickBot="1">
      <c r="A20" s="71"/>
      <c r="B20" s="60" t="s">
        <v>18</v>
      </c>
      <c r="C20" s="61"/>
      <c r="D20" s="8">
        <v>701336.61430000002</v>
      </c>
      <c r="E20" s="8">
        <v>689494</v>
      </c>
      <c r="F20" s="46">
        <v>101.717580472056</v>
      </c>
      <c r="G20" s="9"/>
      <c r="H20" s="9"/>
      <c r="I20" s="8">
        <v>42268.634899999997</v>
      </c>
      <c r="J20" s="46">
        <v>6.0268684164148603</v>
      </c>
      <c r="K20" s="9"/>
      <c r="L20" s="9"/>
      <c r="M20" s="9"/>
      <c r="N20" s="8">
        <v>12061712.887599999</v>
      </c>
      <c r="O20" s="8">
        <v>62578843.752999999</v>
      </c>
      <c r="P20" s="8">
        <v>56723</v>
      </c>
      <c r="Q20" s="8">
        <v>61508</v>
      </c>
      <c r="R20" s="8">
        <v>-7.7794758405410702</v>
      </c>
      <c r="S20" s="8">
        <v>14.1631893588139</v>
      </c>
      <c r="T20" s="8">
        <v>16.105371821551699</v>
      </c>
      <c r="U20" s="47">
        <v>-12.059221508557901</v>
      </c>
    </row>
    <row r="21" spans="1:21" ht="12" thickBot="1">
      <c r="A21" s="71"/>
      <c r="B21" s="60" t="s">
        <v>19</v>
      </c>
      <c r="C21" s="61"/>
      <c r="D21" s="8">
        <v>357245.59080000001</v>
      </c>
      <c r="E21" s="8">
        <v>373742</v>
      </c>
      <c r="F21" s="46">
        <v>95.586150553055305</v>
      </c>
      <c r="G21" s="9"/>
      <c r="H21" s="9"/>
      <c r="I21" s="8">
        <v>26073.3724</v>
      </c>
      <c r="J21" s="46">
        <v>7.2984448433953899</v>
      </c>
      <c r="K21" s="9"/>
      <c r="L21" s="9"/>
      <c r="M21" s="9"/>
      <c r="N21" s="8">
        <v>5164201.8558</v>
      </c>
      <c r="O21" s="8">
        <v>22045602.993500002</v>
      </c>
      <c r="P21" s="8">
        <v>51517</v>
      </c>
      <c r="Q21" s="8">
        <v>54563</v>
      </c>
      <c r="R21" s="8">
        <v>-5.5825376170665102</v>
      </c>
      <c r="S21" s="8">
        <v>7.9805499155618502</v>
      </c>
      <c r="T21" s="8">
        <v>8.5037924949141406</v>
      </c>
      <c r="U21" s="47">
        <v>-6.1530497088824498</v>
      </c>
    </row>
    <row r="22" spans="1:21" ht="12" thickBot="1">
      <c r="A22" s="71"/>
      <c r="B22" s="60" t="s">
        <v>20</v>
      </c>
      <c r="C22" s="61"/>
      <c r="D22" s="8">
        <v>1164241.7111</v>
      </c>
      <c r="E22" s="8">
        <v>942313</v>
      </c>
      <c r="F22" s="46">
        <v>123.55148566346899</v>
      </c>
      <c r="G22" s="9"/>
      <c r="H22" s="9"/>
      <c r="I22" s="8">
        <v>123683.9323</v>
      </c>
      <c r="J22" s="46">
        <v>10.623561337889299</v>
      </c>
      <c r="K22" s="9"/>
      <c r="L22" s="9"/>
      <c r="M22" s="9"/>
      <c r="N22" s="8">
        <v>16992906.511399999</v>
      </c>
      <c r="O22" s="8">
        <v>82739566.142499998</v>
      </c>
      <c r="P22" s="8">
        <v>131208</v>
      </c>
      <c r="Q22" s="8">
        <v>139009</v>
      </c>
      <c r="R22" s="8">
        <v>-5.6118668575416004</v>
      </c>
      <c r="S22" s="8">
        <v>10.3729754130846</v>
      </c>
      <c r="T22" s="8">
        <v>10.5517695998101</v>
      </c>
      <c r="U22" s="47">
        <v>-1.69444741030673</v>
      </c>
    </row>
    <row r="23" spans="1:21" ht="12" thickBot="1">
      <c r="A23" s="71"/>
      <c r="B23" s="60" t="s">
        <v>21</v>
      </c>
      <c r="C23" s="61"/>
      <c r="D23" s="8">
        <v>2487841.6115999999</v>
      </c>
      <c r="E23" s="8">
        <v>2076388</v>
      </c>
      <c r="F23" s="46">
        <v>119.815834593535</v>
      </c>
      <c r="G23" s="9"/>
      <c r="H23" s="9"/>
      <c r="I23" s="8">
        <v>199214.36350000001</v>
      </c>
      <c r="J23" s="46">
        <v>8.0075179453196696</v>
      </c>
      <c r="K23" s="9"/>
      <c r="L23" s="9"/>
      <c r="M23" s="9"/>
      <c r="N23" s="8">
        <v>37188559.898400001</v>
      </c>
      <c r="O23" s="8">
        <v>167033851.8511</v>
      </c>
      <c r="P23" s="8">
        <v>186024</v>
      </c>
      <c r="Q23" s="8">
        <v>203321</v>
      </c>
      <c r="R23" s="8">
        <v>-8.5072373242311397</v>
      </c>
      <c r="S23" s="8">
        <v>15.6653115205565</v>
      </c>
      <c r="T23" s="8">
        <v>16.568759595909899</v>
      </c>
      <c r="U23" s="47">
        <v>-5.4527200429442502</v>
      </c>
    </row>
    <row r="24" spans="1:21" ht="12" thickBot="1">
      <c r="A24" s="71"/>
      <c r="B24" s="60" t="s">
        <v>22</v>
      </c>
      <c r="C24" s="61"/>
      <c r="D24" s="8">
        <v>297653.67009999999</v>
      </c>
      <c r="E24" s="8">
        <v>399630</v>
      </c>
      <c r="F24" s="46">
        <v>74.482313665140296</v>
      </c>
      <c r="G24" s="9"/>
      <c r="H24" s="9"/>
      <c r="I24" s="8">
        <v>47595.4928</v>
      </c>
      <c r="J24" s="46">
        <v>15.990225413316701</v>
      </c>
      <c r="K24" s="9"/>
      <c r="L24" s="9"/>
      <c r="M24" s="9"/>
      <c r="N24" s="8">
        <v>4439330.7660999997</v>
      </c>
      <c r="O24" s="8">
        <v>18214295.923700001</v>
      </c>
      <c r="P24" s="8">
        <v>45968</v>
      </c>
      <c r="Q24" s="8">
        <v>47921</v>
      </c>
      <c r="R24" s="8">
        <v>-4.0754575238413198</v>
      </c>
      <c r="S24" s="8">
        <v>7.5286814914723301</v>
      </c>
      <c r="T24" s="8">
        <v>7.8601177291792697</v>
      </c>
      <c r="U24" s="47">
        <v>-4.2166828682037201</v>
      </c>
    </row>
    <row r="25" spans="1:21" ht="12" thickBot="1">
      <c r="A25" s="71"/>
      <c r="B25" s="60" t="s">
        <v>23</v>
      </c>
      <c r="C25" s="61"/>
      <c r="D25" s="8">
        <v>185729.86610000001</v>
      </c>
      <c r="E25" s="8">
        <v>241140</v>
      </c>
      <c r="F25" s="46">
        <v>77.021591648005298</v>
      </c>
      <c r="G25" s="9"/>
      <c r="H25" s="9"/>
      <c r="I25" s="8">
        <v>22081.260200000001</v>
      </c>
      <c r="J25" s="46">
        <v>11.888911925511801</v>
      </c>
      <c r="K25" s="9"/>
      <c r="L25" s="9"/>
      <c r="M25" s="9"/>
      <c r="N25" s="8">
        <v>3195852.5055999998</v>
      </c>
      <c r="O25" s="8">
        <v>13955313.039999999</v>
      </c>
      <c r="P25" s="8">
        <v>18303</v>
      </c>
      <c r="Q25" s="8">
        <v>21806</v>
      </c>
      <c r="R25" s="8">
        <v>-16.0643859488214</v>
      </c>
      <c r="S25" s="8">
        <v>11.394166978091</v>
      </c>
      <c r="T25" s="8">
        <v>12.624899431349199</v>
      </c>
      <c r="U25" s="47">
        <v>-9.7484535219511397</v>
      </c>
    </row>
    <row r="26" spans="1:21" ht="12" thickBot="1">
      <c r="A26" s="71"/>
      <c r="B26" s="60" t="s">
        <v>24</v>
      </c>
      <c r="C26" s="61"/>
      <c r="D26" s="8">
        <v>569675.78839999996</v>
      </c>
      <c r="E26" s="8">
        <v>467518</v>
      </c>
      <c r="F26" s="46">
        <v>121.851092022125</v>
      </c>
      <c r="G26" s="9"/>
      <c r="H26" s="9"/>
      <c r="I26" s="8">
        <v>113458.3285</v>
      </c>
      <c r="J26" s="46">
        <v>19.916298148928</v>
      </c>
      <c r="K26" s="9"/>
      <c r="L26" s="9"/>
      <c r="M26" s="9"/>
      <c r="N26" s="8">
        <v>8894543.4649</v>
      </c>
      <c r="O26" s="8">
        <v>38048001.336499996</v>
      </c>
      <c r="P26" s="8">
        <v>73395</v>
      </c>
      <c r="Q26" s="8">
        <v>83809</v>
      </c>
      <c r="R26" s="8">
        <v>-12.425873116252401</v>
      </c>
      <c r="S26" s="8">
        <v>8.8631316438449499</v>
      </c>
      <c r="T26" s="8">
        <v>9.6106895333436793</v>
      </c>
      <c r="U26" s="47">
        <v>-7.77840015438146</v>
      </c>
    </row>
    <row r="27" spans="1:21" ht="12" thickBot="1">
      <c r="A27" s="71"/>
      <c r="B27" s="60" t="s">
        <v>25</v>
      </c>
      <c r="C27" s="61"/>
      <c r="D27" s="8">
        <v>240940.1918</v>
      </c>
      <c r="E27" s="8">
        <v>319377</v>
      </c>
      <c r="F27" s="46">
        <v>75.440683518224603</v>
      </c>
      <c r="G27" s="9"/>
      <c r="H27" s="9"/>
      <c r="I27" s="8">
        <v>67090.607000000004</v>
      </c>
      <c r="J27" s="46">
        <v>27.8453364292541</v>
      </c>
      <c r="K27" s="9"/>
      <c r="L27" s="9"/>
      <c r="M27" s="9"/>
      <c r="N27" s="8">
        <v>3394630.5909000002</v>
      </c>
      <c r="O27" s="8">
        <v>15782644.785599999</v>
      </c>
      <c r="P27" s="8">
        <v>48945</v>
      </c>
      <c r="Q27" s="8">
        <v>51368</v>
      </c>
      <c r="R27" s="8">
        <v>-4.7169444011836204</v>
      </c>
      <c r="S27" s="8">
        <v>5.7406488487077301</v>
      </c>
      <c r="T27" s="8">
        <v>5.4975345701604104</v>
      </c>
      <c r="U27" s="47">
        <v>4.4222419239871904</v>
      </c>
    </row>
    <row r="28" spans="1:21" ht="12" thickBot="1">
      <c r="A28" s="71"/>
      <c r="B28" s="60" t="s">
        <v>26</v>
      </c>
      <c r="C28" s="61"/>
      <c r="D28" s="8">
        <v>737953.00820000004</v>
      </c>
      <c r="E28" s="8">
        <v>775539</v>
      </c>
      <c r="F28" s="46">
        <v>95.153565223670299</v>
      </c>
      <c r="G28" s="9"/>
      <c r="H28" s="9"/>
      <c r="I28" s="8">
        <v>42282.436900000001</v>
      </c>
      <c r="J28" s="46">
        <v>5.7296923286666299</v>
      </c>
      <c r="K28" s="9"/>
      <c r="L28" s="9"/>
      <c r="M28" s="9"/>
      <c r="N28" s="8">
        <v>12312942.4769</v>
      </c>
      <c r="O28" s="8">
        <v>54092265.872599997</v>
      </c>
      <c r="P28" s="8">
        <v>58761</v>
      </c>
      <c r="Q28" s="8">
        <v>71109</v>
      </c>
      <c r="R28" s="8">
        <v>-17.364890520187299</v>
      </c>
      <c r="S28" s="8">
        <v>12.5748227872228</v>
      </c>
      <c r="T28" s="8">
        <v>13.2292006454879</v>
      </c>
      <c r="U28" s="47">
        <v>-4.9464655938095801</v>
      </c>
    </row>
    <row r="29" spans="1:21" ht="12" thickBot="1">
      <c r="A29" s="71"/>
      <c r="B29" s="60" t="s">
        <v>27</v>
      </c>
      <c r="C29" s="61"/>
      <c r="D29" s="8">
        <v>557412.23030000005</v>
      </c>
      <c r="E29" s="8">
        <v>597784</v>
      </c>
      <c r="F29" s="46">
        <v>93.246428526022797</v>
      </c>
      <c r="G29" s="9"/>
      <c r="H29" s="9"/>
      <c r="I29" s="8">
        <v>82339.877299999993</v>
      </c>
      <c r="J29" s="46">
        <v>14.7718103091646</v>
      </c>
      <c r="K29" s="9"/>
      <c r="L29" s="9"/>
      <c r="M29" s="9"/>
      <c r="N29" s="8">
        <v>7851707.9310999997</v>
      </c>
      <c r="O29" s="8">
        <v>38714291.063100003</v>
      </c>
      <c r="P29" s="8">
        <v>195697</v>
      </c>
      <c r="Q29" s="8">
        <v>205585</v>
      </c>
      <c r="R29" s="8">
        <v>-4.8096894228664597</v>
      </c>
      <c r="S29" s="8">
        <v>2.8522423363669298</v>
      </c>
      <c r="T29" s="8">
        <v>2.8576742315830401</v>
      </c>
      <c r="U29" s="47">
        <v>-0.190080981102592</v>
      </c>
    </row>
    <row r="30" spans="1:21" ht="12" thickBot="1">
      <c r="A30" s="71"/>
      <c r="B30" s="60" t="s">
        <v>28</v>
      </c>
      <c r="C30" s="61"/>
      <c r="D30" s="8">
        <v>1015546.7063</v>
      </c>
      <c r="E30" s="8">
        <v>907273</v>
      </c>
      <c r="F30" s="46">
        <v>111.933972056922</v>
      </c>
      <c r="G30" s="9"/>
      <c r="H30" s="9"/>
      <c r="I30" s="8">
        <v>152640.9363</v>
      </c>
      <c r="J30" s="46">
        <v>15.0304201030916</v>
      </c>
      <c r="K30" s="9"/>
      <c r="L30" s="9"/>
      <c r="M30" s="9"/>
      <c r="N30" s="8">
        <v>16319602.621200001</v>
      </c>
      <c r="O30" s="8">
        <v>84808323.057099998</v>
      </c>
      <c r="P30" s="8">
        <v>99223</v>
      </c>
      <c r="Q30" s="8">
        <v>110550</v>
      </c>
      <c r="R30" s="8">
        <v>-10.2460425146992</v>
      </c>
      <c r="S30" s="8">
        <v>11.5827275813068</v>
      </c>
      <c r="T30" s="8">
        <v>11.8570329950249</v>
      </c>
      <c r="U30" s="47">
        <v>-2.3134405869766899</v>
      </c>
    </row>
    <row r="31" spans="1:21" ht="12" thickBot="1">
      <c r="A31" s="71"/>
      <c r="B31" s="60" t="s">
        <v>29</v>
      </c>
      <c r="C31" s="61"/>
      <c r="D31" s="8">
        <v>757461.28170000005</v>
      </c>
      <c r="E31" s="8">
        <v>689000</v>
      </c>
      <c r="F31" s="46">
        <v>109.936325355588</v>
      </c>
      <c r="G31" s="9"/>
      <c r="H31" s="9"/>
      <c r="I31" s="8">
        <v>18002.035899999999</v>
      </c>
      <c r="J31" s="46">
        <v>2.37662786665443</v>
      </c>
      <c r="K31" s="9"/>
      <c r="L31" s="9"/>
      <c r="M31" s="9"/>
      <c r="N31" s="8">
        <v>13941675.1348</v>
      </c>
      <c r="O31" s="8">
        <v>63576607.533600003</v>
      </c>
      <c r="P31" s="8">
        <v>37977</v>
      </c>
      <c r="Q31" s="8">
        <v>48268</v>
      </c>
      <c r="R31" s="8">
        <v>-21.320543631391399</v>
      </c>
      <c r="S31" s="8">
        <v>22.072004297337902</v>
      </c>
      <c r="T31" s="8">
        <v>26.806432381702201</v>
      </c>
      <c r="U31" s="47">
        <v>-17.661537413669301</v>
      </c>
    </row>
    <row r="32" spans="1:21" ht="12" thickBot="1">
      <c r="A32" s="71"/>
      <c r="B32" s="60" t="s">
        <v>30</v>
      </c>
      <c r="C32" s="61"/>
      <c r="D32" s="8">
        <v>130333.2381</v>
      </c>
      <c r="E32" s="8">
        <v>146495</v>
      </c>
      <c r="F32" s="46">
        <v>88.967704085463694</v>
      </c>
      <c r="G32" s="9"/>
      <c r="H32" s="9"/>
      <c r="I32" s="8">
        <v>32374.102500000001</v>
      </c>
      <c r="J32" s="46">
        <v>24.839482983734801</v>
      </c>
      <c r="K32" s="9"/>
      <c r="L32" s="9"/>
      <c r="M32" s="9"/>
      <c r="N32" s="8">
        <v>1920984.791</v>
      </c>
      <c r="O32" s="8">
        <v>10261424.887700001</v>
      </c>
      <c r="P32" s="8">
        <v>36601</v>
      </c>
      <c r="Q32" s="8">
        <v>41431</v>
      </c>
      <c r="R32" s="8">
        <v>-11.6579372933311</v>
      </c>
      <c r="S32" s="8">
        <v>4.1445634545504202</v>
      </c>
      <c r="T32" s="8">
        <v>3.99686371557529</v>
      </c>
      <c r="U32" s="47">
        <v>3.6953909236274498</v>
      </c>
    </row>
    <row r="33" spans="1:21" ht="12" thickBot="1">
      <c r="A33" s="71"/>
      <c r="B33" s="60" t="s">
        <v>31</v>
      </c>
      <c r="C33" s="61"/>
      <c r="D33" s="8">
        <v>82.514399999999995</v>
      </c>
      <c r="E33" s="9"/>
      <c r="F33" s="9"/>
      <c r="G33" s="9"/>
      <c r="H33" s="9"/>
      <c r="I33" s="8">
        <v>18.227</v>
      </c>
      <c r="J33" s="46">
        <v>22.089477715404801</v>
      </c>
      <c r="K33" s="9"/>
      <c r="L33" s="9"/>
      <c r="M33" s="9"/>
      <c r="N33" s="8">
        <v>1918.3213000000001</v>
      </c>
      <c r="O33" s="8">
        <v>8284.8942000000006</v>
      </c>
      <c r="P33" s="8">
        <v>21</v>
      </c>
      <c r="Q33" s="8">
        <v>38</v>
      </c>
      <c r="R33" s="8">
        <v>-44.7368421052632</v>
      </c>
      <c r="S33" s="8">
        <v>5.6571428571428601</v>
      </c>
      <c r="T33" s="8">
        <v>6.21763157894737</v>
      </c>
      <c r="U33" s="47">
        <v>-9.0145051968389804</v>
      </c>
    </row>
    <row r="34" spans="1:21" ht="12" thickBot="1">
      <c r="A34" s="71"/>
      <c r="B34" s="60" t="s">
        <v>40</v>
      </c>
      <c r="C34" s="61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71"/>
      <c r="B35" s="60" t="s">
        <v>32</v>
      </c>
      <c r="C35" s="61"/>
      <c r="D35" s="8">
        <v>107988.66190000001</v>
      </c>
      <c r="E35" s="8">
        <v>160674</v>
      </c>
      <c r="F35" s="46">
        <v>67.209792436859701</v>
      </c>
      <c r="G35" s="9"/>
      <c r="H35" s="9"/>
      <c r="I35" s="8">
        <v>15304.766299999999</v>
      </c>
      <c r="J35" s="46">
        <v>14.172567777691899</v>
      </c>
      <c r="K35" s="9"/>
      <c r="L35" s="9"/>
      <c r="M35" s="9"/>
      <c r="N35" s="8">
        <v>1904227.0552999999</v>
      </c>
      <c r="O35" s="8">
        <v>5534571.1124</v>
      </c>
      <c r="P35" s="8">
        <v>9930</v>
      </c>
      <c r="Q35" s="8">
        <v>11830</v>
      </c>
      <c r="R35" s="8">
        <v>-16.060862214708401</v>
      </c>
      <c r="S35" s="8">
        <v>10.888361178247701</v>
      </c>
      <c r="T35" s="8">
        <v>11.0584255536771</v>
      </c>
      <c r="U35" s="47">
        <v>-1.5378715044367901</v>
      </c>
    </row>
    <row r="36" spans="1:21" ht="12" customHeight="1" thickBot="1">
      <c r="A36" s="71"/>
      <c r="B36" s="60" t="s">
        <v>41</v>
      </c>
      <c r="C36" s="61"/>
      <c r="D36" s="9"/>
      <c r="E36" s="8">
        <v>513741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71"/>
      <c r="B37" s="60" t="s">
        <v>42</v>
      </c>
      <c r="C37" s="61"/>
      <c r="D37" s="9"/>
      <c r="E37" s="8">
        <v>418765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71"/>
      <c r="B38" s="60" t="s">
        <v>43</v>
      </c>
      <c r="C38" s="61"/>
      <c r="D38" s="9"/>
      <c r="E38" s="8">
        <v>307178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71"/>
      <c r="B39" s="60" t="s">
        <v>33</v>
      </c>
      <c r="C39" s="61"/>
      <c r="D39" s="8">
        <v>359483.76789999998</v>
      </c>
      <c r="E39" s="8">
        <v>405508</v>
      </c>
      <c r="F39" s="46">
        <v>88.650228330883706</v>
      </c>
      <c r="G39" s="9"/>
      <c r="H39" s="9"/>
      <c r="I39" s="8">
        <v>-917.16869999999994</v>
      </c>
      <c r="J39" s="46">
        <v>-0.25513494124027702</v>
      </c>
      <c r="K39" s="9"/>
      <c r="L39" s="9"/>
      <c r="M39" s="9"/>
      <c r="N39" s="8">
        <v>5235887.8364000004</v>
      </c>
      <c r="O39" s="8">
        <v>22095188.2689</v>
      </c>
      <c r="P39" s="8">
        <v>586</v>
      </c>
      <c r="Q39" s="8">
        <v>620</v>
      </c>
      <c r="R39" s="8">
        <v>-5.4838709677419297</v>
      </c>
      <c r="S39" s="8">
        <v>718.61776450512002</v>
      </c>
      <c r="T39" s="8">
        <v>809.37856451612902</v>
      </c>
      <c r="U39" s="47">
        <v>-11.213640191381799</v>
      </c>
    </row>
    <row r="40" spans="1:21" ht="12" thickBot="1">
      <c r="A40" s="71"/>
      <c r="B40" s="60" t="s">
        <v>34</v>
      </c>
      <c r="C40" s="61"/>
      <c r="D40" s="8">
        <v>469133.94339999999</v>
      </c>
      <c r="E40" s="8">
        <v>473424</v>
      </c>
      <c r="F40" s="46">
        <v>99.093823591537401</v>
      </c>
      <c r="G40" s="9"/>
      <c r="H40" s="9"/>
      <c r="I40" s="8">
        <v>26995.356500000002</v>
      </c>
      <c r="J40" s="46">
        <v>5.7542961620627899</v>
      </c>
      <c r="K40" s="9"/>
      <c r="L40" s="9"/>
      <c r="M40" s="9"/>
      <c r="N40" s="8">
        <v>7214626.1608999996</v>
      </c>
      <c r="O40" s="8">
        <v>33965163.822700001</v>
      </c>
      <c r="P40" s="8">
        <v>2563</v>
      </c>
      <c r="Q40" s="8">
        <v>2916</v>
      </c>
      <c r="R40" s="8">
        <v>-12.105624142661201</v>
      </c>
      <c r="S40" s="8">
        <v>221.76090518923101</v>
      </c>
      <c r="T40" s="8">
        <v>244.71180384087799</v>
      </c>
      <c r="U40" s="47">
        <v>-9.3787460561445393</v>
      </c>
    </row>
    <row r="41" spans="1:21" ht="12" thickBot="1">
      <c r="A41" s="71"/>
      <c r="B41" s="60" t="s">
        <v>44</v>
      </c>
      <c r="C41" s="61"/>
      <c r="D41" s="9"/>
      <c r="E41" s="8">
        <v>136561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71"/>
      <c r="B42" s="60" t="s">
        <v>45</v>
      </c>
      <c r="C42" s="61"/>
      <c r="D42" s="9"/>
      <c r="E42" s="8">
        <v>52237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72"/>
      <c r="B43" s="60" t="s">
        <v>35</v>
      </c>
      <c r="C43" s="61"/>
      <c r="D43" s="10">
        <v>39684.052199999998</v>
      </c>
      <c r="E43" s="11"/>
      <c r="F43" s="11"/>
      <c r="G43" s="11"/>
      <c r="H43" s="11"/>
      <c r="I43" s="10">
        <v>5491.2563</v>
      </c>
      <c r="J43" s="48">
        <v>13.837438455944801</v>
      </c>
      <c r="K43" s="11"/>
      <c r="L43" s="11"/>
      <c r="M43" s="11"/>
      <c r="N43" s="10">
        <v>665965.68119999999</v>
      </c>
      <c r="O43" s="10">
        <v>2978193.1272</v>
      </c>
      <c r="P43" s="10">
        <v>58</v>
      </c>
      <c r="Q43" s="10">
        <v>45</v>
      </c>
      <c r="R43" s="10">
        <v>28.8888888888889</v>
      </c>
      <c r="S43" s="10">
        <v>793.85</v>
      </c>
      <c r="T43" s="10">
        <v>446.31111111111102</v>
      </c>
      <c r="U43" s="49">
        <v>77.869199362676795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6.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6.5">
      <c r="A2" s="54">
        <v>1</v>
      </c>
      <c r="B2" s="55">
        <v>12</v>
      </c>
      <c r="C2" s="54">
        <v>72985</v>
      </c>
      <c r="D2" s="54">
        <v>630094.65246837598</v>
      </c>
      <c r="E2" s="54">
        <v>549438.41912478604</v>
      </c>
      <c r="F2" s="54">
        <v>80656.233343589702</v>
      </c>
      <c r="G2" s="54">
        <v>549438.41912478604</v>
      </c>
      <c r="H2" s="54">
        <v>0.12800653525247599</v>
      </c>
    </row>
    <row r="3" spans="1:8" ht="16.5">
      <c r="A3" s="54">
        <v>2</v>
      </c>
      <c r="B3" s="55">
        <v>13</v>
      </c>
      <c r="C3" s="54">
        <v>14923.27</v>
      </c>
      <c r="D3" s="54">
        <v>107062.21003781899</v>
      </c>
      <c r="E3" s="54">
        <v>86593.079636759707</v>
      </c>
      <c r="F3" s="54">
        <v>20469.130401058901</v>
      </c>
      <c r="G3" s="54">
        <v>86593.079636759707</v>
      </c>
      <c r="H3" s="54">
        <v>0.19118912633905499</v>
      </c>
    </row>
    <row r="4" spans="1:8" ht="16.5">
      <c r="A4" s="54">
        <v>3</v>
      </c>
      <c r="B4" s="55">
        <v>14</v>
      </c>
      <c r="C4" s="54">
        <v>118737</v>
      </c>
      <c r="D4" s="54">
        <v>163635.87337863201</v>
      </c>
      <c r="E4" s="54">
        <v>130154.655390598</v>
      </c>
      <c r="F4" s="54">
        <v>33481.217988034201</v>
      </c>
      <c r="G4" s="54">
        <v>130154.655390598</v>
      </c>
      <c r="H4" s="54">
        <v>0.20460805626992901</v>
      </c>
    </row>
    <row r="5" spans="1:8" ht="16.5">
      <c r="A5" s="54">
        <v>4</v>
      </c>
      <c r="B5" s="55">
        <v>15</v>
      </c>
      <c r="C5" s="54">
        <v>3943</v>
      </c>
      <c r="D5" s="54">
        <v>56641.904600000002</v>
      </c>
      <c r="E5" s="54">
        <v>48375.674899999998</v>
      </c>
      <c r="F5" s="54">
        <v>8266.2296999999999</v>
      </c>
      <c r="G5" s="54">
        <v>48375.674899999998</v>
      </c>
      <c r="H5" s="54">
        <v>0.14593841358929199</v>
      </c>
    </row>
    <row r="6" spans="1:8" ht="16.5">
      <c r="A6" s="54">
        <v>5</v>
      </c>
      <c r="B6" s="55">
        <v>16</v>
      </c>
      <c r="C6" s="54">
        <v>4099</v>
      </c>
      <c r="D6" s="54">
        <v>158293.023675214</v>
      </c>
      <c r="E6" s="54">
        <v>146461.930346154</v>
      </c>
      <c r="F6" s="54">
        <v>11831.0933290598</v>
      </c>
      <c r="G6" s="54">
        <v>146461.930346154</v>
      </c>
      <c r="H6" s="54">
        <v>7.4741723004387903E-2</v>
      </c>
    </row>
    <row r="7" spans="1:8" ht="16.5">
      <c r="A7" s="54">
        <v>6</v>
      </c>
      <c r="B7" s="55">
        <v>17</v>
      </c>
      <c r="C7" s="54">
        <v>21595</v>
      </c>
      <c r="D7" s="54">
        <v>300553.41294273501</v>
      </c>
      <c r="E7" s="54">
        <v>240601.918916239</v>
      </c>
      <c r="F7" s="54">
        <v>59951.494026495697</v>
      </c>
      <c r="G7" s="54">
        <v>240601.918916239</v>
      </c>
      <c r="H7" s="54">
        <v>0.19947034851312201</v>
      </c>
    </row>
    <row r="8" spans="1:8" ht="16.5">
      <c r="A8" s="54">
        <v>7</v>
      </c>
      <c r="B8" s="55">
        <v>18</v>
      </c>
      <c r="C8" s="54">
        <v>53845</v>
      </c>
      <c r="D8" s="54">
        <v>166256.242621368</v>
      </c>
      <c r="E8" s="54">
        <v>153122.80931025601</v>
      </c>
      <c r="F8" s="54">
        <v>13133.433311111099</v>
      </c>
      <c r="G8" s="54">
        <v>153122.80931025601</v>
      </c>
      <c r="H8" s="54">
        <v>7.8995128868762102E-2</v>
      </c>
    </row>
    <row r="9" spans="1:8" ht="16.5">
      <c r="A9" s="54">
        <v>8</v>
      </c>
      <c r="B9" s="55">
        <v>19</v>
      </c>
      <c r="C9" s="54">
        <v>28013</v>
      </c>
      <c r="D9" s="54">
        <v>138001.50243504299</v>
      </c>
      <c r="E9" s="54">
        <v>120260.54191538499</v>
      </c>
      <c r="F9" s="54">
        <v>17740.9605196581</v>
      </c>
      <c r="G9" s="54">
        <v>120260.54191538499</v>
      </c>
      <c r="H9" s="54">
        <v>0.12855628530572499</v>
      </c>
    </row>
    <row r="10" spans="1:8" ht="16.5">
      <c r="A10" s="54">
        <v>9</v>
      </c>
      <c r="B10" s="55">
        <v>21</v>
      </c>
      <c r="C10" s="54">
        <v>326659</v>
      </c>
      <c r="D10" s="54">
        <v>911798.4621</v>
      </c>
      <c r="E10" s="54">
        <v>876757.73959999997</v>
      </c>
      <c r="F10" s="54">
        <v>35040.722500000003</v>
      </c>
      <c r="G10" s="54">
        <v>876757.73959999997</v>
      </c>
      <c r="H10" s="54">
        <v>3.8430337356893898E-2</v>
      </c>
    </row>
    <row r="11" spans="1:8" ht="16.5">
      <c r="A11" s="54">
        <v>10</v>
      </c>
      <c r="B11" s="55">
        <v>22</v>
      </c>
      <c r="C11" s="54">
        <v>34525</v>
      </c>
      <c r="D11" s="54">
        <v>401591.72760940198</v>
      </c>
      <c r="E11" s="54">
        <v>355836.28690683801</v>
      </c>
      <c r="F11" s="54">
        <v>45755.440702564098</v>
      </c>
      <c r="G11" s="54">
        <v>355836.28690683801</v>
      </c>
      <c r="H11" s="54">
        <v>0.113935217179242</v>
      </c>
    </row>
    <row r="12" spans="1:8" ht="16.5">
      <c r="A12" s="54">
        <v>11</v>
      </c>
      <c r="B12" s="55">
        <v>23</v>
      </c>
      <c r="C12" s="54">
        <v>327771.80699999997</v>
      </c>
      <c r="D12" s="54">
        <v>1665397.66205128</v>
      </c>
      <c r="E12" s="54">
        <v>1495562.6811025599</v>
      </c>
      <c r="F12" s="54">
        <v>169834.980948718</v>
      </c>
      <c r="G12" s="54">
        <v>1495562.6811025599</v>
      </c>
      <c r="H12" s="54">
        <v>0.101978635384615</v>
      </c>
    </row>
    <row r="13" spans="1:8" ht="16.5">
      <c r="A13" s="54">
        <v>12</v>
      </c>
      <c r="B13" s="55">
        <v>24</v>
      </c>
      <c r="C13" s="54">
        <v>28804</v>
      </c>
      <c r="D13" s="54">
        <v>443526.18388290599</v>
      </c>
      <c r="E13" s="54">
        <v>401735.084506838</v>
      </c>
      <c r="F13" s="54">
        <v>41791.0993760684</v>
      </c>
      <c r="G13" s="54">
        <v>401735.084506838</v>
      </c>
      <c r="H13" s="54">
        <v>9.4224649850890199E-2</v>
      </c>
    </row>
    <row r="14" spans="1:8" ht="16.5">
      <c r="A14" s="54">
        <v>13</v>
      </c>
      <c r="B14" s="55">
        <v>25</v>
      </c>
      <c r="C14" s="54">
        <v>77358</v>
      </c>
      <c r="D14" s="54">
        <v>701336.66200000001</v>
      </c>
      <c r="E14" s="54">
        <v>659067.97939999995</v>
      </c>
      <c r="F14" s="54">
        <v>42268.6826</v>
      </c>
      <c r="G14" s="54">
        <v>659067.97939999995</v>
      </c>
      <c r="H14" s="54">
        <v>6.0268748078080699E-2</v>
      </c>
    </row>
    <row r="15" spans="1:8" ht="16.5">
      <c r="A15" s="54">
        <v>14</v>
      </c>
      <c r="B15" s="55">
        <v>26</v>
      </c>
      <c r="C15" s="54">
        <v>76566</v>
      </c>
      <c r="D15" s="54">
        <v>357245.38266153802</v>
      </c>
      <c r="E15" s="54">
        <v>331172.21834615403</v>
      </c>
      <c r="F15" s="54">
        <v>26073.164315384602</v>
      </c>
      <c r="G15" s="54">
        <v>331172.21834615403</v>
      </c>
      <c r="H15" s="54">
        <v>7.2983908486472598E-2</v>
      </c>
    </row>
    <row r="16" spans="1:8" ht="16.5">
      <c r="A16" s="54">
        <v>15</v>
      </c>
      <c r="B16" s="55">
        <v>27</v>
      </c>
      <c r="C16" s="54">
        <v>214636.579</v>
      </c>
      <c r="D16" s="54">
        <v>1164241.9417840701</v>
      </c>
      <c r="E16" s="54">
        <v>1040557.77879646</v>
      </c>
      <c r="F16" s="54">
        <v>123684.16298761099</v>
      </c>
      <c r="G16" s="54">
        <v>1040557.77879646</v>
      </c>
      <c r="H16" s="54">
        <v>0.106235790473309</v>
      </c>
    </row>
    <row r="17" spans="1:8" ht="16.5">
      <c r="A17" s="54">
        <v>16</v>
      </c>
      <c r="B17" s="55">
        <v>29</v>
      </c>
      <c r="C17" s="54">
        <v>227878</v>
      </c>
      <c r="D17" s="54">
        <v>2487842.6004076898</v>
      </c>
      <c r="E17" s="54">
        <v>2288627.2842880301</v>
      </c>
      <c r="F17" s="54">
        <v>199215.316119658</v>
      </c>
      <c r="G17" s="54">
        <v>2288627.2842880301</v>
      </c>
      <c r="H17" s="54">
        <v>8.0075530536783901E-2</v>
      </c>
    </row>
    <row r="18" spans="1:8" ht="16.5">
      <c r="A18" s="54">
        <v>17</v>
      </c>
      <c r="B18" s="55">
        <v>31</v>
      </c>
      <c r="C18" s="54">
        <v>50298.123</v>
      </c>
      <c r="D18" s="54">
        <v>297653.69243194902</v>
      </c>
      <c r="E18" s="54">
        <v>250058.16495058601</v>
      </c>
      <c r="F18" s="54">
        <v>47595.527481362798</v>
      </c>
      <c r="G18" s="54">
        <v>250058.16495058601</v>
      </c>
      <c r="H18" s="54">
        <v>0.15990235865205801</v>
      </c>
    </row>
    <row r="19" spans="1:8" ht="16.5">
      <c r="A19" s="54">
        <v>18</v>
      </c>
      <c r="B19" s="55">
        <v>32</v>
      </c>
      <c r="C19" s="54">
        <v>11228.503000000001</v>
      </c>
      <c r="D19" s="54">
        <v>185729.863394463</v>
      </c>
      <c r="E19" s="54">
        <v>163648.610012986</v>
      </c>
      <c r="F19" s="54">
        <v>22081.253381476901</v>
      </c>
      <c r="G19" s="54">
        <v>163648.610012986</v>
      </c>
      <c r="H19" s="54">
        <v>0.118889084274937</v>
      </c>
    </row>
    <row r="20" spans="1:8" ht="16.5">
      <c r="A20" s="54">
        <v>19</v>
      </c>
      <c r="B20" s="55">
        <v>33</v>
      </c>
      <c r="C20" s="54">
        <v>64660.036999999997</v>
      </c>
      <c r="D20" s="54">
        <v>569675.76465585805</v>
      </c>
      <c r="E20" s="54">
        <v>456217.33526545198</v>
      </c>
      <c r="F20" s="54">
        <v>113458.429390406</v>
      </c>
      <c r="G20" s="54">
        <v>456217.33526545198</v>
      </c>
      <c r="H20" s="54">
        <v>0.199163166891866</v>
      </c>
    </row>
    <row r="21" spans="1:8" ht="16.5">
      <c r="A21" s="54">
        <v>20</v>
      </c>
      <c r="B21" s="55">
        <v>34</v>
      </c>
      <c r="C21" s="54">
        <v>52998.461000000003</v>
      </c>
      <c r="D21" s="54">
        <v>240940.13830273799</v>
      </c>
      <c r="E21" s="54">
        <v>173849.572715705</v>
      </c>
      <c r="F21" s="54">
        <v>67090.565587032601</v>
      </c>
      <c r="G21" s="54">
        <v>173849.572715705</v>
      </c>
      <c r="H21" s="54">
        <v>0.278453254238338</v>
      </c>
    </row>
    <row r="22" spans="1:8" ht="16.5">
      <c r="A22" s="54">
        <v>21</v>
      </c>
      <c r="B22" s="55">
        <v>35</v>
      </c>
      <c r="C22" s="54">
        <v>31775.907999999999</v>
      </c>
      <c r="D22" s="54">
        <v>737953.00788053102</v>
      </c>
      <c r="E22" s="54">
        <v>695670.58457915799</v>
      </c>
      <c r="F22" s="54">
        <v>42282.423301372903</v>
      </c>
      <c r="G22" s="54">
        <v>695670.58457915799</v>
      </c>
      <c r="H22" s="54">
        <v>5.7296904883973501E-2</v>
      </c>
    </row>
    <row r="23" spans="1:8" ht="16.5">
      <c r="A23" s="54">
        <v>22</v>
      </c>
      <c r="B23" s="55">
        <v>36</v>
      </c>
      <c r="C23" s="54">
        <v>139314.77100000001</v>
      </c>
      <c r="D23" s="54">
        <v>557412.22926725703</v>
      </c>
      <c r="E23" s="54">
        <v>475072.32897299499</v>
      </c>
      <c r="F23" s="54">
        <v>82339.900294261999</v>
      </c>
      <c r="G23" s="54">
        <v>475072.32897299499</v>
      </c>
      <c r="H23" s="54">
        <v>0.147718144617138</v>
      </c>
    </row>
    <row r="24" spans="1:8" ht="16.5">
      <c r="A24" s="54">
        <v>23</v>
      </c>
      <c r="B24" s="55">
        <v>37</v>
      </c>
      <c r="C24" s="54">
        <v>137484.33900000001</v>
      </c>
      <c r="D24" s="54">
        <v>1015546.70599912</v>
      </c>
      <c r="E24" s="54">
        <v>862905.74922328605</v>
      </c>
      <c r="F24" s="54">
        <v>152640.95677582899</v>
      </c>
      <c r="G24" s="54">
        <v>862905.74922328605</v>
      </c>
      <c r="H24" s="54">
        <v>0.150304221237819</v>
      </c>
    </row>
    <row r="25" spans="1:8" ht="16.5">
      <c r="A25" s="54">
        <v>24</v>
      </c>
      <c r="B25" s="55">
        <v>38</v>
      </c>
      <c r="C25" s="54">
        <v>168115.851</v>
      </c>
      <c r="D25" s="54">
        <v>757461.25457874604</v>
      </c>
      <c r="E25" s="54">
        <v>739459.51304070803</v>
      </c>
      <c r="F25" s="54">
        <v>18001.741538038001</v>
      </c>
      <c r="G25" s="54">
        <v>739459.51304070803</v>
      </c>
      <c r="H25" s="54">
        <v>2.3765890900980101E-2</v>
      </c>
    </row>
    <row r="26" spans="1:8" ht="16.5">
      <c r="A26" s="54">
        <v>25</v>
      </c>
      <c r="B26" s="55">
        <v>39</v>
      </c>
      <c r="C26" s="54">
        <v>82735.316999999995</v>
      </c>
      <c r="D26" s="54">
        <v>130333.14090760901</v>
      </c>
      <c r="E26" s="54">
        <v>97959.173400691696</v>
      </c>
      <c r="F26" s="54">
        <v>32373.967506917499</v>
      </c>
      <c r="G26" s="54">
        <v>97959.173400691696</v>
      </c>
      <c r="H26" s="54">
        <v>0.24839397931694701</v>
      </c>
    </row>
    <row r="27" spans="1:8" ht="16.5">
      <c r="A27" s="54">
        <v>26</v>
      </c>
      <c r="B27" s="55">
        <v>40</v>
      </c>
      <c r="C27" s="54">
        <v>20.343</v>
      </c>
      <c r="D27" s="54">
        <v>82.514200000000002</v>
      </c>
      <c r="E27" s="54">
        <v>64.287400000000005</v>
      </c>
      <c r="F27" s="54">
        <v>18.226800000000001</v>
      </c>
      <c r="G27" s="54">
        <v>64.287400000000005</v>
      </c>
      <c r="H27" s="54">
        <v>0.22089288873915</v>
      </c>
    </row>
    <row r="28" spans="1:8" ht="16.5">
      <c r="A28" s="54">
        <v>27</v>
      </c>
      <c r="B28" s="55">
        <v>42</v>
      </c>
      <c r="C28" s="54">
        <v>6357.3230000000003</v>
      </c>
      <c r="D28" s="54">
        <v>107988.6615</v>
      </c>
      <c r="E28" s="54">
        <v>92683.8897</v>
      </c>
      <c r="F28" s="54">
        <v>15304.7718</v>
      </c>
      <c r="G28" s="54">
        <v>92683.8897</v>
      </c>
      <c r="H28" s="54">
        <v>0.14172572923315699</v>
      </c>
    </row>
    <row r="29" spans="1:8" ht="16.5">
      <c r="A29" s="54">
        <v>28</v>
      </c>
      <c r="B29" s="55">
        <v>75</v>
      </c>
      <c r="C29" s="54">
        <v>613</v>
      </c>
      <c r="D29" s="54">
        <v>359483.76923076902</v>
      </c>
      <c r="E29" s="54">
        <v>360400.93623931601</v>
      </c>
      <c r="F29" s="54">
        <v>-917.167008547009</v>
      </c>
      <c r="G29" s="54">
        <v>360400.93623931601</v>
      </c>
      <c r="H29" s="54">
        <v>-2.55134469773025E-3</v>
      </c>
    </row>
    <row r="30" spans="1:8" ht="16.5">
      <c r="A30" s="54">
        <v>29</v>
      </c>
      <c r="B30" s="55">
        <v>76</v>
      </c>
      <c r="C30" s="54">
        <v>2658</v>
      </c>
      <c r="D30" s="54">
        <v>469133.93660598301</v>
      </c>
      <c r="E30" s="54">
        <v>442138.591752137</v>
      </c>
      <c r="F30" s="54">
        <v>26995.3448538462</v>
      </c>
      <c r="G30" s="54">
        <v>442138.591752137</v>
      </c>
      <c r="H30" s="54">
        <v>5.75429376291723E-2</v>
      </c>
    </row>
    <row r="31" spans="1:8" ht="16.5">
      <c r="A31" s="54">
        <v>30</v>
      </c>
      <c r="B31" s="55">
        <v>99</v>
      </c>
      <c r="C31" s="54">
        <v>58</v>
      </c>
      <c r="D31" s="54">
        <v>39684.052114061</v>
      </c>
      <c r="E31" s="54">
        <v>34192.796066863302</v>
      </c>
      <c r="F31" s="54">
        <v>5491.2560471976403</v>
      </c>
      <c r="G31" s="54">
        <v>34192.796066863302</v>
      </c>
      <c r="H31" s="54">
        <v>0.13837437848873199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2013-07-16T12:22:52Z</dcterms:modified>
</cp:coreProperties>
</file>