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<sst xmlns="http://schemas.openxmlformats.org/spreadsheetml/2006/main" count="114" uniqueCount="71">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</sst>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charset val="1"/>
    </font>
    <font>
      <sz val="11"/>
      <color indexed="64"/>
      <name val="Arial Narrow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15086215.625800001</v>
      </c>
      <c r="F3" s="40">
        <f>RA!I7</f>
        <v>1536966.7069000001</v>
      </c>
      <c r="G3" s="31">
        <f>E3-F3</f>
        <v>13549248.9189</v>
      </c>
      <c r="H3" s="42">
        <f>RA!J7</f>
        <v>10.1878877050619</v>
      </c>
      <c r="I3" s="35">
        <f>SUM(I4:I39)</f>
        <v>15086218.889570469</v>
      </c>
      <c r="J3" s="36">
        <f>SUM(J4:J39)</f>
        <v>13549248.844925575</v>
      </c>
      <c r="K3" s="37">
        <f>E3-I3</f>
        <v>-3.2637704685330391</v>
      </c>
      <c r="L3" s="37">
        <f>G3-J3</f>
        <v>7.3974424973130226E-2</v>
      </c>
    </row>
    <row r="4" spans="1:12">
      <c r="A4" s="59">
        <f>RA!A8</f>
        <v>41472</v>
      </c>
      <c r="B4" s="27">
        <v>12</v>
      </c>
      <c r="C4" s="56" t="s">
        <v>6</v>
      </c>
      <c r="D4" s="56"/>
      <c r="E4" s="30">
        <f>RA!D8</f>
        <v>512938.30859999999</v>
      </c>
      <c r="F4" s="40">
        <f>RA!I8</f>
        <v>83061.040099999998</v>
      </c>
      <c r="G4" s="31">
        <f t="shared" ref="G4:G39" si="0">E4-F4</f>
        <v>429877.26850000001</v>
      </c>
      <c r="H4" s="42">
        <f>RA!J8</f>
        <v>16.1931832166532</v>
      </c>
      <c r="I4" s="35">
        <f>VLOOKUP(B4,RMS!B:D,3,FALSE)</f>
        <v>512938.69079829101</v>
      </c>
      <c r="J4" s="36">
        <f>VLOOKUP(B4,RMS!B:E,4,FALSE)</f>
        <v>429877.27334957302</v>
      </c>
      <c r="K4" s="37">
        <f t="shared" ref="K4:K39" si="1">E4-I4</f>
        <v>-0.38219829101581126</v>
      </c>
      <c r="L4" s="37">
        <f t="shared" ref="L4:L39" si="2">G4-J4</f>
        <v>-4.8495730152353644E-3</v>
      </c>
    </row>
    <row r="5" spans="1:12">
      <c r="A5" s="59"/>
      <c r="B5" s="27">
        <v>13</v>
      </c>
      <c r="C5" s="56" t="s">
        <v>7</v>
      </c>
      <c r="D5" s="56"/>
      <c r="E5" s="30">
        <f>RA!D9</f>
        <v>98611.498600000006</v>
      </c>
      <c r="F5" s="40">
        <f>RA!I9</f>
        <v>18607.245699999999</v>
      </c>
      <c r="G5" s="31">
        <f t="shared" si="0"/>
        <v>80004.252900000007</v>
      </c>
      <c r="H5" s="42">
        <f>RA!J9</f>
        <v>18.8692454370631</v>
      </c>
      <c r="I5" s="35">
        <f>VLOOKUP(B5,RMS!B:D,3,FALSE)</f>
        <v>98611.496778329907</v>
      </c>
      <c r="J5" s="36">
        <f>VLOOKUP(B5,RMS!B:E,4,FALSE)</f>
        <v>80004.241442129904</v>
      </c>
      <c r="K5" s="37">
        <f t="shared" si="1"/>
        <v>1.8216700991615653E-3</v>
      </c>
      <c r="L5" s="37">
        <f t="shared" si="2"/>
        <v>1.1457870103185996E-2</v>
      </c>
    </row>
    <row r="6" spans="1:12">
      <c r="A6" s="59"/>
      <c r="B6" s="27">
        <v>14</v>
      </c>
      <c r="C6" s="56" t="s">
        <v>8</v>
      </c>
      <c r="D6" s="56"/>
      <c r="E6" s="30">
        <f>RA!D10</f>
        <v>148964.29209999999</v>
      </c>
      <c r="F6" s="40">
        <f>RA!I10</f>
        <v>32776.346299999997</v>
      </c>
      <c r="G6" s="31">
        <f t="shared" si="0"/>
        <v>116187.94579999999</v>
      </c>
      <c r="H6" s="42">
        <f>RA!J10</f>
        <v>22.002820835745801</v>
      </c>
      <c r="I6" s="35">
        <f>VLOOKUP(B6,RMS!B:D,3,FALSE)</f>
        <v>148966.51526153801</v>
      </c>
      <c r="J6" s="36">
        <f>VLOOKUP(B6,RMS!B:E,4,FALSE)</f>
        <v>116187.94472991501</v>
      </c>
      <c r="K6" s="37">
        <f t="shared" si="1"/>
        <v>-2.2231615380151197</v>
      </c>
      <c r="L6" s="37">
        <f t="shared" si="2"/>
        <v>1.0700849816203117E-3</v>
      </c>
    </row>
    <row r="7" spans="1:12">
      <c r="A7" s="59"/>
      <c r="B7" s="27">
        <v>15</v>
      </c>
      <c r="C7" s="56" t="s">
        <v>9</v>
      </c>
      <c r="D7" s="56"/>
      <c r="E7" s="30">
        <f>RA!D11</f>
        <v>42619.389600000002</v>
      </c>
      <c r="F7" s="40">
        <f>RA!I11</f>
        <v>7433.0187999999998</v>
      </c>
      <c r="G7" s="31">
        <f t="shared" si="0"/>
        <v>35186.370800000004</v>
      </c>
      <c r="H7" s="42">
        <f>RA!J11</f>
        <v>17.440462826337601</v>
      </c>
      <c r="I7" s="35">
        <f>VLOOKUP(B7,RMS!B:D,3,FALSE)</f>
        <v>42619.407841880296</v>
      </c>
      <c r="J7" s="36">
        <f>VLOOKUP(B7,RMS!B:E,4,FALSE)</f>
        <v>35186.370773504299</v>
      </c>
      <c r="K7" s="37">
        <f t="shared" si="1"/>
        <v>-1.8241880294226576E-2</v>
      </c>
      <c r="L7" s="37">
        <f t="shared" si="2"/>
        <v>2.6495705242268741E-5</v>
      </c>
    </row>
    <row r="8" spans="1:12">
      <c r="A8" s="59"/>
      <c r="B8" s="27">
        <v>16</v>
      </c>
      <c r="C8" s="56" t="s">
        <v>10</v>
      </c>
      <c r="D8" s="56"/>
      <c r="E8" s="30">
        <f>RA!D12</f>
        <v>130125.6973</v>
      </c>
      <c r="F8" s="40">
        <f>RA!I12</f>
        <v>10047.835999999999</v>
      </c>
      <c r="G8" s="31">
        <f t="shared" si="0"/>
        <v>120077.8613</v>
      </c>
      <c r="H8" s="42">
        <f>RA!J12</f>
        <v>7.7216385452560399</v>
      </c>
      <c r="I8" s="35">
        <f>VLOOKUP(B8,RMS!B:D,3,FALSE)</f>
        <v>130125.709579487</v>
      </c>
      <c r="J8" s="36">
        <f>VLOOKUP(B8,RMS!B:E,4,FALSE)</f>
        <v>120077.86077265</v>
      </c>
      <c r="K8" s="37">
        <f t="shared" si="1"/>
        <v>-1.2279486996703781E-2</v>
      </c>
      <c r="L8" s="37">
        <f t="shared" si="2"/>
        <v>5.2734999917447567E-4</v>
      </c>
    </row>
    <row r="9" spans="1:12">
      <c r="A9" s="59"/>
      <c r="B9" s="27">
        <v>17</v>
      </c>
      <c r="C9" s="56" t="s">
        <v>11</v>
      </c>
      <c r="D9" s="56"/>
      <c r="E9" s="30">
        <f>RA!D13</f>
        <v>276521.7145</v>
      </c>
      <c r="F9" s="40">
        <f>RA!I13</f>
        <v>55738.702599999997</v>
      </c>
      <c r="G9" s="31">
        <f t="shared" si="0"/>
        <v>220783.01190000001</v>
      </c>
      <c r="H9" s="42">
        <f>RA!J13</f>
        <v>20.157079779714699</v>
      </c>
      <c r="I9" s="35">
        <f>VLOOKUP(B9,RMS!B:D,3,FALSE)</f>
        <v>276521.79755384597</v>
      </c>
      <c r="J9" s="36">
        <f>VLOOKUP(B9,RMS!B:E,4,FALSE)</f>
        <v>220783.011244444</v>
      </c>
      <c r="K9" s="37">
        <f t="shared" si="1"/>
        <v>-8.3053845970425755E-2</v>
      </c>
      <c r="L9" s="37">
        <f t="shared" si="2"/>
        <v>6.5555601031519473E-4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144754.9296</v>
      </c>
      <c r="F10" s="40">
        <f>RA!I14</f>
        <v>10752.144700000001</v>
      </c>
      <c r="G10" s="31">
        <f t="shared" si="0"/>
        <v>134002.7849</v>
      </c>
      <c r="H10" s="42">
        <f>RA!J14</f>
        <v>7.4278262783252398</v>
      </c>
      <c r="I10" s="35">
        <f>VLOOKUP(B10,RMS!B:D,3,FALSE)</f>
        <v>144754.91522564099</v>
      </c>
      <c r="J10" s="36">
        <f>VLOOKUP(B10,RMS!B:E,4,FALSE)</f>
        <v>134002.78258461499</v>
      </c>
      <c r="K10" s="37">
        <f t="shared" si="1"/>
        <v>1.4374359016073868E-2</v>
      </c>
      <c r="L10" s="37">
        <f t="shared" si="2"/>
        <v>2.315385005204007E-3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130933.59329999999</v>
      </c>
      <c r="F11" s="40">
        <f>RA!I15</f>
        <v>12723.9928</v>
      </c>
      <c r="G11" s="31">
        <f t="shared" si="0"/>
        <v>118209.6005</v>
      </c>
      <c r="H11" s="42">
        <f>RA!J15</f>
        <v>9.7178978131657203</v>
      </c>
      <c r="I11" s="35">
        <f>VLOOKUP(B11,RMS!B:D,3,FALSE)</f>
        <v>130933.640646154</v>
      </c>
      <c r="J11" s="36">
        <f>VLOOKUP(B11,RMS!B:E,4,FALSE)</f>
        <v>118209.602022222</v>
      </c>
      <c r="K11" s="37">
        <f t="shared" si="1"/>
        <v>-4.7346154009574093E-2</v>
      </c>
      <c r="L11" s="37">
        <f t="shared" si="2"/>
        <v>-1.5222219954011962E-3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840888.78359999997</v>
      </c>
      <c r="F12" s="40">
        <f>RA!I16</f>
        <v>35937.212699999996</v>
      </c>
      <c r="G12" s="31">
        <f t="shared" si="0"/>
        <v>804951.57089999993</v>
      </c>
      <c r="H12" s="42">
        <f>RA!J16</f>
        <v>4.2737176902450997</v>
      </c>
      <c r="I12" s="35">
        <f>VLOOKUP(B12,RMS!B:D,3,FALSE)</f>
        <v>840888.50040000002</v>
      </c>
      <c r="J12" s="36">
        <f>VLOOKUP(B12,RMS!B:E,4,FALSE)</f>
        <v>804951.57090000005</v>
      </c>
      <c r="K12" s="37">
        <f t="shared" si="1"/>
        <v>0.28319999994710088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440589.00919999997</v>
      </c>
      <c r="F13" s="40">
        <f>RA!I17</f>
        <v>56841.769399999997</v>
      </c>
      <c r="G13" s="31">
        <f t="shared" si="0"/>
        <v>383747.23979999998</v>
      </c>
      <c r="H13" s="42">
        <f>RA!J17</f>
        <v>12.9013135173777</v>
      </c>
      <c r="I13" s="35">
        <f>VLOOKUP(B13,RMS!B:D,3,FALSE)</f>
        <v>440589.04479572602</v>
      </c>
      <c r="J13" s="36">
        <f>VLOOKUP(B13,RMS!B:E,4,FALSE)</f>
        <v>383747.23830598302</v>
      </c>
      <c r="K13" s="37">
        <f t="shared" si="1"/>
        <v>-3.5595726047176868E-2</v>
      </c>
      <c r="L13" s="37">
        <f t="shared" si="2"/>
        <v>1.4940169639885426E-3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1557778.2779000001</v>
      </c>
      <c r="F14" s="40">
        <f>RA!I18</f>
        <v>160205.79240000001</v>
      </c>
      <c r="G14" s="31">
        <f t="shared" si="0"/>
        <v>1397572.4855000002</v>
      </c>
      <c r="H14" s="42">
        <f>RA!J18</f>
        <v>10.2842487068166</v>
      </c>
      <c r="I14" s="35">
        <f>VLOOKUP(B14,RMS!B:D,3,FALSE)</f>
        <v>1557778.2234435901</v>
      </c>
      <c r="J14" s="36">
        <f>VLOOKUP(B14,RMS!B:E,4,FALSE)</f>
        <v>1397572.46098718</v>
      </c>
      <c r="K14" s="37">
        <f t="shared" si="1"/>
        <v>5.4456409998238087E-2</v>
      </c>
      <c r="L14" s="37">
        <f t="shared" si="2"/>
        <v>2.4512820178642869E-2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557182.723</v>
      </c>
      <c r="F15" s="40">
        <f>RA!I19</f>
        <v>30096.5488</v>
      </c>
      <c r="G15" s="31">
        <f t="shared" si="0"/>
        <v>527086.17420000001</v>
      </c>
      <c r="H15" s="42">
        <f>RA!J19</f>
        <v>5.4015581527641903</v>
      </c>
      <c r="I15" s="35">
        <f>VLOOKUP(B15,RMS!B:D,3,FALSE)</f>
        <v>557182.62701111101</v>
      </c>
      <c r="J15" s="36">
        <f>VLOOKUP(B15,RMS!B:E,4,FALSE)</f>
        <v>527086.17435555602</v>
      </c>
      <c r="K15" s="37">
        <f t="shared" si="1"/>
        <v>9.5988888991996646E-2</v>
      </c>
      <c r="L15" s="37">
        <f t="shared" si="2"/>
        <v>-1.5555601567029953E-4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1061043.3499</v>
      </c>
      <c r="F16" s="40">
        <f>RA!I20</f>
        <v>40504.928099999997</v>
      </c>
      <c r="G16" s="31">
        <f t="shared" si="0"/>
        <v>1020538.4218</v>
      </c>
      <c r="H16" s="42">
        <f>RA!J20</f>
        <v>3.8174621332688701</v>
      </c>
      <c r="I16" s="35">
        <f>VLOOKUP(B16,RMS!B:D,3,FALSE)</f>
        <v>1061043.3944999999</v>
      </c>
      <c r="J16" s="36">
        <f>VLOOKUP(B16,RMS!B:E,4,FALSE)</f>
        <v>1020538.4218</v>
      </c>
      <c r="K16" s="37">
        <f t="shared" si="1"/>
        <v>-4.4599999906495214E-2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344196.51520000002</v>
      </c>
      <c r="F17" s="40">
        <f>RA!I21</f>
        <v>26634.609100000001</v>
      </c>
      <c r="G17" s="31">
        <f t="shared" si="0"/>
        <v>317561.90610000002</v>
      </c>
      <c r="H17" s="42">
        <f>RA!J21</f>
        <v>7.7381983616317598</v>
      </c>
      <c r="I17" s="35">
        <f>VLOOKUP(B17,RMS!B:D,3,FALSE)</f>
        <v>344196.30967795203</v>
      </c>
      <c r="J17" s="36">
        <f>VLOOKUP(B17,RMS!B:E,4,FALSE)</f>
        <v>317561.906108464</v>
      </c>
      <c r="K17" s="37">
        <f t="shared" si="1"/>
        <v>0.20552204799605533</v>
      </c>
      <c r="L17" s="37">
        <f t="shared" si="2"/>
        <v>-8.4639759734272957E-6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1113894.544</v>
      </c>
      <c r="F18" s="40">
        <f>RA!I22</f>
        <v>136291.74470000001</v>
      </c>
      <c r="G18" s="31">
        <f t="shared" si="0"/>
        <v>977602.79929999996</v>
      </c>
      <c r="H18" s="42">
        <f>RA!J22</f>
        <v>12.235605734325199</v>
      </c>
      <c r="I18" s="35">
        <f>VLOOKUP(B18,RMS!B:D,3,FALSE)</f>
        <v>1113894.8343415901</v>
      </c>
      <c r="J18" s="36">
        <f>VLOOKUP(B18,RMS!B:E,4,FALSE)</f>
        <v>977602.79922035395</v>
      </c>
      <c r="K18" s="37">
        <f t="shared" si="1"/>
        <v>-0.29034159006550908</v>
      </c>
      <c r="L18" s="37">
        <f t="shared" si="2"/>
        <v>7.9646008089184761E-5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2300236.9985000002</v>
      </c>
      <c r="F19" s="40">
        <f>RA!I23</f>
        <v>174350.15669999999</v>
      </c>
      <c r="G19" s="31">
        <f t="shared" si="0"/>
        <v>2125886.8418000001</v>
      </c>
      <c r="H19" s="42">
        <f>RA!J23</f>
        <v>7.5796605660066696</v>
      </c>
      <c r="I19" s="35">
        <f>VLOOKUP(B19,RMS!B:D,3,FALSE)</f>
        <v>2300237.9293111102</v>
      </c>
      <c r="J19" s="36">
        <f>VLOOKUP(B19,RMS!B:E,4,FALSE)</f>
        <v>2125886.8730906001</v>
      </c>
      <c r="K19" s="37">
        <f t="shared" si="1"/>
        <v>-0.93081110995262861</v>
      </c>
      <c r="L19" s="37">
        <f t="shared" si="2"/>
        <v>-3.1290600076317787E-2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294790.35600000003</v>
      </c>
      <c r="F20" s="40">
        <f>RA!I24</f>
        <v>48735.753900000003</v>
      </c>
      <c r="G20" s="31">
        <f t="shared" si="0"/>
        <v>246054.60210000002</v>
      </c>
      <c r="H20" s="42">
        <f>RA!J24</f>
        <v>16.5323433782888</v>
      </c>
      <c r="I20" s="35">
        <f>VLOOKUP(B20,RMS!B:D,3,FALSE)</f>
        <v>294790.37498200597</v>
      </c>
      <c r="J20" s="36">
        <f>VLOOKUP(B20,RMS!B:E,4,FALSE)</f>
        <v>246054.60271354899</v>
      </c>
      <c r="K20" s="37">
        <f t="shared" si="1"/>
        <v>-1.8982005945872515E-2</v>
      </c>
      <c r="L20" s="37">
        <f t="shared" si="2"/>
        <v>-6.1354896752163768E-4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186236.2512</v>
      </c>
      <c r="F21" s="40">
        <f>RA!I25</f>
        <v>18848.433099999998</v>
      </c>
      <c r="G21" s="31">
        <f t="shared" si="0"/>
        <v>167387.8181</v>
      </c>
      <c r="H21" s="42">
        <f>RA!J25</f>
        <v>10.120711181927</v>
      </c>
      <c r="I21" s="35">
        <f>VLOOKUP(B21,RMS!B:D,3,FALSE)</f>
        <v>186236.24533135199</v>
      </c>
      <c r="J21" s="36">
        <f>VLOOKUP(B21,RMS!B:E,4,FALSE)</f>
        <v>167387.82091428601</v>
      </c>
      <c r="K21" s="37">
        <f t="shared" si="1"/>
        <v>5.8686480042524636E-3</v>
      </c>
      <c r="L21" s="37">
        <f t="shared" si="2"/>
        <v>-2.8142860101070255E-3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503237.20189999999</v>
      </c>
      <c r="F22" s="40">
        <f>RA!I26</f>
        <v>108994.8793</v>
      </c>
      <c r="G22" s="31">
        <f t="shared" si="0"/>
        <v>394242.32259999996</v>
      </c>
      <c r="H22" s="42">
        <f>RA!J26</f>
        <v>21.658748377203398</v>
      </c>
      <c r="I22" s="35">
        <f>VLOOKUP(B22,RMS!B:D,3,FALSE)</f>
        <v>503237.175204047</v>
      </c>
      <c r="J22" s="36">
        <f>VLOOKUP(B22,RMS!B:E,4,FALSE)</f>
        <v>394242.31329118501</v>
      </c>
      <c r="K22" s="37">
        <f t="shared" si="1"/>
        <v>2.6695952983573079E-2</v>
      </c>
      <c r="L22" s="37">
        <f t="shared" si="2"/>
        <v>9.3088149442337453E-3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224728.22320000001</v>
      </c>
      <c r="F23" s="40">
        <f>RA!I27</f>
        <v>62358.170299999998</v>
      </c>
      <c r="G23" s="31">
        <f t="shared" si="0"/>
        <v>162370.05290000001</v>
      </c>
      <c r="H23" s="42">
        <f>RA!J27</f>
        <v>27.748259391746899</v>
      </c>
      <c r="I23" s="35">
        <f>VLOOKUP(B23,RMS!B:D,3,FALSE)</f>
        <v>224728.176680554</v>
      </c>
      <c r="J23" s="36">
        <f>VLOOKUP(B23,RMS!B:E,4,FALSE)</f>
        <v>162370.03747450901</v>
      </c>
      <c r="K23" s="37">
        <f t="shared" si="1"/>
        <v>4.6519446012098342E-2</v>
      </c>
      <c r="L23" s="37">
        <f t="shared" si="2"/>
        <v>1.5425491001224145E-2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749477.31629999995</v>
      </c>
      <c r="F24" s="40">
        <f>RA!I28</f>
        <v>54203.359100000001</v>
      </c>
      <c r="G24" s="31">
        <f t="shared" si="0"/>
        <v>695273.95719999995</v>
      </c>
      <c r="H24" s="42">
        <f>RA!J28</f>
        <v>7.2321547191834599</v>
      </c>
      <c r="I24" s="35">
        <f>VLOOKUP(B24,RMS!B:D,3,FALSE)</f>
        <v>749477.31580265495</v>
      </c>
      <c r="J24" s="36">
        <f>VLOOKUP(B24,RMS!B:E,4,FALSE)</f>
        <v>695273.93062172097</v>
      </c>
      <c r="K24" s="37">
        <f t="shared" si="1"/>
        <v>4.9734499771147966E-4</v>
      </c>
      <c r="L24" s="37">
        <f t="shared" si="2"/>
        <v>2.6578278979286551E-2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505613.57429999998</v>
      </c>
      <c r="F25" s="40">
        <f>RA!I29</f>
        <v>79175.498900000006</v>
      </c>
      <c r="G25" s="31">
        <f t="shared" si="0"/>
        <v>426438.07539999997</v>
      </c>
      <c r="H25" s="42">
        <f>RA!J29</f>
        <v>15.659290597491401</v>
      </c>
      <c r="I25" s="35">
        <f>VLOOKUP(B25,RMS!B:D,3,FALSE)</f>
        <v>505613.57229292003</v>
      </c>
      <c r="J25" s="36">
        <f>VLOOKUP(B25,RMS!B:E,4,FALSE)</f>
        <v>426438.05569462298</v>
      </c>
      <c r="K25" s="37">
        <f t="shared" si="1"/>
        <v>2.0070799509994686E-3</v>
      </c>
      <c r="L25" s="37">
        <f t="shared" si="2"/>
        <v>1.9705376995261759E-2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934263.81</v>
      </c>
      <c r="F26" s="40">
        <f>RA!I30</f>
        <v>156163.89050000001</v>
      </c>
      <c r="G26" s="31">
        <f t="shared" si="0"/>
        <v>778099.91950000008</v>
      </c>
      <c r="H26" s="42">
        <f>RA!J30</f>
        <v>16.715181389719</v>
      </c>
      <c r="I26" s="35">
        <f>VLOOKUP(B26,RMS!B:D,3,FALSE)</f>
        <v>934263.83497699106</v>
      </c>
      <c r="J26" s="36">
        <f>VLOOKUP(B26,RMS!B:E,4,FALSE)</f>
        <v>778099.88504162396</v>
      </c>
      <c r="K26" s="37">
        <f t="shared" si="1"/>
        <v>-2.4976991000585258E-2</v>
      </c>
      <c r="L26" s="37">
        <f t="shared" si="2"/>
        <v>3.445837611798197E-2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898180.21810000006</v>
      </c>
      <c r="F27" s="40">
        <f>RA!I31</f>
        <v>7586.835</v>
      </c>
      <c r="G27" s="31">
        <f t="shared" si="0"/>
        <v>890593.38310000009</v>
      </c>
      <c r="H27" s="42">
        <f>RA!J31</f>
        <v>0.844689612074635</v>
      </c>
      <c r="I27" s="35">
        <f>VLOOKUP(B27,RMS!B:D,3,FALSE)</f>
        <v>898180.19591168605</v>
      </c>
      <c r="J27" s="36">
        <f>VLOOKUP(B27,RMS!B:E,4,FALSE)</f>
        <v>890593.39797345095</v>
      </c>
      <c r="K27" s="37">
        <f t="shared" si="1"/>
        <v>2.2188314003869891E-2</v>
      </c>
      <c r="L27" s="37">
        <f t="shared" si="2"/>
        <v>-1.4873450854793191E-2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125218.70940000001</v>
      </c>
      <c r="F28" s="40">
        <f>RA!I32</f>
        <v>31835.231599999999</v>
      </c>
      <c r="G28" s="31">
        <f t="shared" si="0"/>
        <v>93383.477800000008</v>
      </c>
      <c r="H28" s="42">
        <f>RA!J32</f>
        <v>25.423702059015199</v>
      </c>
      <c r="I28" s="35">
        <f>VLOOKUP(B28,RMS!B:D,3,FALSE)</f>
        <v>125218.625091793</v>
      </c>
      <c r="J28" s="36">
        <f>VLOOKUP(B28,RMS!B:E,4,FALSE)</f>
        <v>93383.495647033007</v>
      </c>
      <c r="K28" s="37">
        <f t="shared" si="1"/>
        <v>8.4308207005960867E-2</v>
      </c>
      <c r="L28" s="37">
        <f t="shared" si="2"/>
        <v>-1.7847032999270596E-2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224.95339999999999</v>
      </c>
      <c r="F29" s="40">
        <f>RA!I33</f>
        <v>52.972700000000003</v>
      </c>
      <c r="G29" s="31">
        <f t="shared" si="0"/>
        <v>171.98069999999998</v>
      </c>
      <c r="H29" s="42">
        <f>RA!J33</f>
        <v>23.548299336662598</v>
      </c>
      <c r="I29" s="35">
        <f>VLOOKUP(B29,RMS!B:D,3,FALSE)</f>
        <v>224.9537</v>
      </c>
      <c r="J29" s="36">
        <f>VLOOKUP(B29,RMS!B:E,4,FALSE)</f>
        <v>171.98070000000001</v>
      </c>
      <c r="K29" s="37">
        <f t="shared" si="1"/>
        <v>-3.0000000000995897E-4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102727.45239999999</v>
      </c>
      <c r="F31" s="40">
        <f>RA!I35</f>
        <v>15431.2551</v>
      </c>
      <c r="G31" s="31">
        <f t="shared" si="0"/>
        <v>87296.1973</v>
      </c>
      <c r="H31" s="42">
        <f>RA!J35</f>
        <v>15.0215494879731</v>
      </c>
      <c r="I31" s="35">
        <f>VLOOKUP(B31,RMS!B:D,3,FALSE)</f>
        <v>102727.4518</v>
      </c>
      <c r="J31" s="36">
        <f>VLOOKUP(B31,RMS!B:E,4,FALSE)</f>
        <v>87296.199200000003</v>
      </c>
      <c r="K31" s="37">
        <f t="shared" si="1"/>
        <v>5.9999999939464033E-4</v>
      </c>
      <c r="L31" s="37">
        <f t="shared" si="2"/>
        <v>-1.9000000029336661E-3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332843.59779999999</v>
      </c>
      <c r="F35" s="40">
        <f>RA!I39</f>
        <v>19059.1659</v>
      </c>
      <c r="G35" s="31">
        <f t="shared" si="0"/>
        <v>313784.43189999997</v>
      </c>
      <c r="H35" s="42">
        <f>RA!J39</f>
        <v>5.7261626860109596</v>
      </c>
      <c r="I35" s="35">
        <f>VLOOKUP(B35,RMS!B:D,3,FALSE)</f>
        <v>332843.59829059802</v>
      </c>
      <c r="J35" s="36">
        <f>VLOOKUP(B35,RMS!B:E,4,FALSE)</f>
        <v>313784.42957265</v>
      </c>
      <c r="K35" s="37">
        <f t="shared" si="1"/>
        <v>-4.9059803131967783E-4</v>
      </c>
      <c r="L35" s="37">
        <f t="shared" si="2"/>
        <v>2.3273499682545662E-3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384316.3688</v>
      </c>
      <c r="F36" s="40">
        <f>RA!I40</f>
        <v>23343.602699999999</v>
      </c>
      <c r="G36" s="31">
        <f t="shared" si="0"/>
        <v>360972.76610000001</v>
      </c>
      <c r="H36" s="42">
        <f>RA!J40</f>
        <v>6.0740589251737296</v>
      </c>
      <c r="I36" s="35">
        <f>VLOOKUP(B36,RMS!B:D,3,FALSE)</f>
        <v>384316.36403162399</v>
      </c>
      <c r="J36" s="36">
        <f>VLOOKUP(B36,RMS!B:E,4,FALSE)</f>
        <v>360972.76593675202</v>
      </c>
      <c r="K36" s="37">
        <f t="shared" si="1"/>
        <v>4.7683760058134794E-3</v>
      </c>
      <c r="L36" s="37">
        <f t="shared" si="2"/>
        <v>1.6324798343703151E-4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143077.9681</v>
      </c>
      <c r="F39" s="40">
        <f>RA!I43</f>
        <v>19174.569899999999</v>
      </c>
      <c r="G39" s="31">
        <f t="shared" si="0"/>
        <v>123903.3982</v>
      </c>
      <c r="H39" s="42">
        <f>RA!J43</f>
        <v>13.4014832294784</v>
      </c>
      <c r="I39" s="35">
        <f>VLOOKUP(B39,RMS!B:D,3,FALSE)</f>
        <v>143077.968307995</v>
      </c>
      <c r="J39" s="36">
        <f>VLOOKUP(B39,RMS!B:E,4,FALSE)</f>
        <v>123903.398457</v>
      </c>
      <c r="K39" s="37">
        <f t="shared" si="1"/>
        <v>-2.0799500634893775E-4</v>
      </c>
      <c r="L39" s="37">
        <f t="shared" si="2"/>
        <v>-2.570000069681555E-4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3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43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13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7" t="s">
        <v>5</v>
      </c>
      <c r="B7" s="68"/>
      <c r="C7" s="69"/>
      <c r="D7" s="7">
        <v>15086215.625800001</v>
      </c>
      <c r="E7" s="7">
        <v>19015793</v>
      </c>
      <c r="F7" s="44">
        <v>79.335190627075093</v>
      </c>
      <c r="G7" s="16"/>
      <c r="H7" s="16"/>
      <c r="I7" s="7">
        <v>1536966.7069000001</v>
      </c>
      <c r="J7" s="44">
        <v>10.1878877050619</v>
      </c>
      <c r="K7" s="16"/>
      <c r="L7" s="16"/>
      <c r="M7" s="16"/>
      <c r="N7" s="7">
        <v>264132078.58379999</v>
      </c>
      <c r="O7" s="7">
        <v>1122045051.3162999</v>
      </c>
      <c r="P7" s="7">
        <v>1545906</v>
      </c>
      <c r="Q7" s="7">
        <v>1582430</v>
      </c>
      <c r="R7" s="7">
        <v>-2.30809577674842</v>
      </c>
      <c r="S7" s="7">
        <v>11.194484173229201</v>
      </c>
      <c r="T7" s="7">
        <v>10.4895180146989</v>
      </c>
      <c r="U7" s="45">
        <v>6.7206725565691903</v>
      </c>
    </row>
    <row r="8" spans="1:23" ht="12" thickBot="1">
      <c r="A8" s="70">
        <v>41472</v>
      </c>
      <c r="B8" s="60" t="s">
        <v>6</v>
      </c>
      <c r="C8" s="61"/>
      <c r="D8" s="8">
        <v>512938.30859999999</v>
      </c>
      <c r="E8" s="8">
        <v>498716</v>
      </c>
      <c r="F8" s="46">
        <v>102.851785104147</v>
      </c>
      <c r="G8" s="9"/>
      <c r="H8" s="9"/>
      <c r="I8" s="8">
        <v>83061.040099999998</v>
      </c>
      <c r="J8" s="46">
        <v>16.1931832166532</v>
      </c>
      <c r="K8" s="9"/>
      <c r="L8" s="9"/>
      <c r="M8" s="9"/>
      <c r="N8" s="8">
        <v>9575314.4050999992</v>
      </c>
      <c r="O8" s="8">
        <v>35041084.649499997</v>
      </c>
      <c r="P8" s="8">
        <v>47621</v>
      </c>
      <c r="Q8" s="8">
        <v>52442</v>
      </c>
      <c r="R8" s="8">
        <v>-9.1930132336676706</v>
      </c>
      <c r="S8" s="8">
        <v>12.743936288612201</v>
      </c>
      <c r="T8" s="8">
        <v>12.480573204683299</v>
      </c>
      <c r="U8" s="47">
        <v>2.11018420075508</v>
      </c>
    </row>
    <row r="9" spans="1:23" ht="12" thickBot="1">
      <c r="A9" s="71"/>
      <c r="B9" s="60" t="s">
        <v>7</v>
      </c>
      <c r="C9" s="61"/>
      <c r="D9" s="8">
        <v>98611.498600000006</v>
      </c>
      <c r="E9" s="8">
        <v>125619</v>
      </c>
      <c r="F9" s="46">
        <v>78.500464579402802</v>
      </c>
      <c r="G9" s="9"/>
      <c r="H9" s="9"/>
      <c r="I9" s="8">
        <v>18607.245699999999</v>
      </c>
      <c r="J9" s="46">
        <v>18.8692454370631</v>
      </c>
      <c r="K9" s="9"/>
      <c r="L9" s="9"/>
      <c r="M9" s="9"/>
      <c r="N9" s="8">
        <v>1847731.8367000001</v>
      </c>
      <c r="O9" s="8">
        <v>6930707.0580000002</v>
      </c>
      <c r="P9" s="8">
        <v>9430</v>
      </c>
      <c r="Q9" s="8">
        <v>9751</v>
      </c>
      <c r="R9" s="8">
        <v>-3.2919700543534001</v>
      </c>
      <c r="S9" s="8">
        <v>12.0259088016967</v>
      </c>
      <c r="T9" s="8">
        <v>11.911697261819301</v>
      </c>
      <c r="U9" s="47">
        <v>0.95881835616740096</v>
      </c>
    </row>
    <row r="10" spans="1:23" ht="12" thickBot="1">
      <c r="A10" s="71"/>
      <c r="B10" s="60" t="s">
        <v>8</v>
      </c>
      <c r="C10" s="61"/>
      <c r="D10" s="8">
        <v>148964.29209999999</v>
      </c>
      <c r="E10" s="8">
        <v>154601</v>
      </c>
      <c r="F10" s="46">
        <v>96.354028822581995</v>
      </c>
      <c r="G10" s="9"/>
      <c r="H10" s="9"/>
      <c r="I10" s="8">
        <v>32776.346299999997</v>
      </c>
      <c r="J10" s="46">
        <v>22.002820835745801</v>
      </c>
      <c r="K10" s="9"/>
      <c r="L10" s="9"/>
      <c r="M10" s="9"/>
      <c r="N10" s="8">
        <v>2754948.1538</v>
      </c>
      <c r="O10" s="8">
        <v>11166252.316299999</v>
      </c>
      <c r="P10" s="8">
        <v>95118</v>
      </c>
      <c r="Q10" s="8">
        <v>96040</v>
      </c>
      <c r="R10" s="8">
        <v>-0.96001665972511596</v>
      </c>
      <c r="S10" s="8">
        <v>1.8486810067495101</v>
      </c>
      <c r="T10" s="8">
        <v>1.80302457309454</v>
      </c>
      <c r="U10" s="47">
        <v>2.5322136112990701</v>
      </c>
    </row>
    <row r="11" spans="1:23" ht="12" thickBot="1">
      <c r="A11" s="71"/>
      <c r="B11" s="60" t="s">
        <v>9</v>
      </c>
      <c r="C11" s="61"/>
      <c r="D11" s="8">
        <v>42619.389600000002</v>
      </c>
      <c r="E11" s="8">
        <v>52382</v>
      </c>
      <c r="F11" s="46">
        <v>81.362661983123999</v>
      </c>
      <c r="G11" s="9"/>
      <c r="H11" s="9"/>
      <c r="I11" s="8">
        <v>7433.0187999999998</v>
      </c>
      <c r="J11" s="46">
        <v>17.440462826337601</v>
      </c>
      <c r="K11" s="9"/>
      <c r="L11" s="9"/>
      <c r="M11" s="9"/>
      <c r="N11" s="8">
        <v>864333.54269999999</v>
      </c>
      <c r="O11" s="8">
        <v>4083153.8503999999</v>
      </c>
      <c r="P11" s="8">
        <v>3093</v>
      </c>
      <c r="Q11" s="8">
        <v>3153</v>
      </c>
      <c r="R11" s="8">
        <v>-1.9029495718363401</v>
      </c>
      <c r="S11" s="8">
        <v>16.345037180730699</v>
      </c>
      <c r="T11" s="8">
        <v>17.3384078655249</v>
      </c>
      <c r="U11" s="47">
        <v>-5.7293073994954096</v>
      </c>
    </row>
    <row r="12" spans="1:23" ht="12" thickBot="1">
      <c r="A12" s="71"/>
      <c r="B12" s="60" t="s">
        <v>10</v>
      </c>
      <c r="C12" s="61"/>
      <c r="D12" s="8">
        <v>130125.6973</v>
      </c>
      <c r="E12" s="8">
        <v>159522</v>
      </c>
      <c r="F12" s="46">
        <v>81.572257933075093</v>
      </c>
      <c r="G12" s="9"/>
      <c r="H12" s="9"/>
      <c r="I12" s="8">
        <v>10047.835999999999</v>
      </c>
      <c r="J12" s="46">
        <v>7.7216385452560399</v>
      </c>
      <c r="K12" s="9"/>
      <c r="L12" s="9"/>
      <c r="M12" s="9"/>
      <c r="N12" s="8">
        <v>2979404.1342000002</v>
      </c>
      <c r="O12" s="8">
        <v>16020794.914999999</v>
      </c>
      <c r="P12" s="8">
        <v>2645</v>
      </c>
      <c r="Q12" s="8">
        <v>2910</v>
      </c>
      <c r="R12" s="8">
        <v>-9.1065292096219999</v>
      </c>
      <c r="S12" s="8">
        <v>58.254396975425301</v>
      </c>
      <c r="T12" s="8">
        <v>59.5319931271478</v>
      </c>
      <c r="U12" s="47">
        <v>-2.14606648393876</v>
      </c>
    </row>
    <row r="13" spans="1:23" ht="12" thickBot="1">
      <c r="A13" s="71"/>
      <c r="B13" s="60" t="s">
        <v>11</v>
      </c>
      <c r="C13" s="61"/>
      <c r="D13" s="8">
        <v>276521.7145</v>
      </c>
      <c r="E13" s="8">
        <v>349615</v>
      </c>
      <c r="F13" s="46">
        <v>79.093206670194405</v>
      </c>
      <c r="G13" s="9"/>
      <c r="H13" s="9"/>
      <c r="I13" s="8">
        <v>55738.702599999997</v>
      </c>
      <c r="J13" s="46">
        <v>20.157079779714699</v>
      </c>
      <c r="K13" s="9"/>
      <c r="L13" s="9"/>
      <c r="M13" s="9"/>
      <c r="N13" s="8">
        <v>5000404.4872000003</v>
      </c>
      <c r="O13" s="8">
        <v>19730721.759500001</v>
      </c>
      <c r="P13" s="8">
        <v>17153</v>
      </c>
      <c r="Q13" s="8">
        <v>17368</v>
      </c>
      <c r="R13" s="8">
        <v>-1.23790879778903</v>
      </c>
      <c r="S13" s="8">
        <v>18.925243397656399</v>
      </c>
      <c r="T13" s="8">
        <v>18.848343505297098</v>
      </c>
      <c r="U13" s="47">
        <v>0.40799284211727699</v>
      </c>
    </row>
    <row r="14" spans="1:23" ht="12" thickBot="1">
      <c r="A14" s="71"/>
      <c r="B14" s="60" t="s">
        <v>12</v>
      </c>
      <c r="C14" s="61"/>
      <c r="D14" s="8">
        <v>144754.9296</v>
      </c>
      <c r="E14" s="8">
        <v>162720</v>
      </c>
      <c r="F14" s="46">
        <v>88.959519174041304</v>
      </c>
      <c r="G14" s="9"/>
      <c r="H14" s="9"/>
      <c r="I14" s="8">
        <v>10752.144700000001</v>
      </c>
      <c r="J14" s="46">
        <v>7.4278262783252398</v>
      </c>
      <c r="K14" s="9"/>
      <c r="L14" s="9"/>
      <c r="M14" s="9"/>
      <c r="N14" s="8">
        <v>2678935.2579000001</v>
      </c>
      <c r="O14" s="8">
        <v>11304658.8802</v>
      </c>
      <c r="P14" s="8">
        <v>3574</v>
      </c>
      <c r="Q14" s="8">
        <v>3575</v>
      </c>
      <c r="R14" s="8">
        <v>-2.7972027972023E-2</v>
      </c>
      <c r="S14" s="8">
        <v>47.740190263010597</v>
      </c>
      <c r="T14" s="8">
        <v>49.817862937062898</v>
      </c>
      <c r="U14" s="47">
        <v>-4.1705375372627298</v>
      </c>
    </row>
    <row r="15" spans="1:23" ht="12" thickBot="1">
      <c r="A15" s="71"/>
      <c r="B15" s="60" t="s">
        <v>13</v>
      </c>
      <c r="C15" s="61"/>
      <c r="D15" s="8">
        <v>130933.59329999999</v>
      </c>
      <c r="E15" s="8">
        <v>108966</v>
      </c>
      <c r="F15" s="46">
        <v>120.160043775123</v>
      </c>
      <c r="G15" s="9"/>
      <c r="H15" s="9"/>
      <c r="I15" s="8">
        <v>12723.9928</v>
      </c>
      <c r="J15" s="46">
        <v>9.7178978131657203</v>
      </c>
      <c r="K15" s="9"/>
      <c r="L15" s="9"/>
      <c r="M15" s="9"/>
      <c r="N15" s="8">
        <v>1989523.6321</v>
      </c>
      <c r="O15" s="8">
        <v>7497175.4418000001</v>
      </c>
      <c r="P15" s="8">
        <v>8292</v>
      </c>
      <c r="Q15" s="8">
        <v>7431</v>
      </c>
      <c r="R15" s="8">
        <v>11.5865966895438</v>
      </c>
      <c r="S15" s="8">
        <v>18.5576338639653</v>
      </c>
      <c r="T15" s="8">
        <v>20.920683622661802</v>
      </c>
      <c r="U15" s="47">
        <v>-11.295279835582599</v>
      </c>
    </row>
    <row r="16" spans="1:23" ht="12" thickBot="1">
      <c r="A16" s="71"/>
      <c r="B16" s="60" t="s">
        <v>14</v>
      </c>
      <c r="C16" s="61"/>
      <c r="D16" s="8">
        <v>840888.78359999997</v>
      </c>
      <c r="E16" s="8">
        <v>855964</v>
      </c>
      <c r="F16" s="46">
        <v>98.238802519732204</v>
      </c>
      <c r="G16" s="9"/>
      <c r="H16" s="9"/>
      <c r="I16" s="8">
        <v>35937.212699999996</v>
      </c>
      <c r="J16" s="46">
        <v>4.2737176902450997</v>
      </c>
      <c r="K16" s="9"/>
      <c r="L16" s="9"/>
      <c r="M16" s="9"/>
      <c r="N16" s="8">
        <v>15659213.716600001</v>
      </c>
      <c r="O16" s="8">
        <v>62355209.126900002</v>
      </c>
      <c r="P16" s="8">
        <v>110468</v>
      </c>
      <c r="Q16" s="8">
        <v>116404</v>
      </c>
      <c r="R16" s="8">
        <v>-5.09948111748737</v>
      </c>
      <c r="S16" s="8">
        <v>8.8792395082738906</v>
      </c>
      <c r="T16" s="8">
        <v>8.7223000927803191</v>
      </c>
      <c r="U16" s="47">
        <v>1.7992893368055101</v>
      </c>
    </row>
    <row r="17" spans="1:21" ht="12" thickBot="1">
      <c r="A17" s="71"/>
      <c r="B17" s="60" t="s">
        <v>15</v>
      </c>
      <c r="C17" s="61"/>
      <c r="D17" s="8">
        <v>440589.00919999997</v>
      </c>
      <c r="E17" s="8">
        <v>1677167</v>
      </c>
      <c r="F17" s="46">
        <v>26.269835335419799</v>
      </c>
      <c r="G17" s="9"/>
      <c r="H17" s="9"/>
      <c r="I17" s="8">
        <v>56841.769399999997</v>
      </c>
      <c r="J17" s="46">
        <v>12.9013135173777</v>
      </c>
      <c r="K17" s="9"/>
      <c r="L17" s="9"/>
      <c r="M17" s="9"/>
      <c r="N17" s="8">
        <v>7138301.5950999996</v>
      </c>
      <c r="O17" s="8">
        <v>43989970.710900001</v>
      </c>
      <c r="P17" s="8">
        <v>11870</v>
      </c>
      <c r="Q17" s="8">
        <v>12042</v>
      </c>
      <c r="R17" s="8">
        <v>-1.4283341637601701</v>
      </c>
      <c r="S17" s="8">
        <v>43.536900589722002</v>
      </c>
      <c r="T17" s="8">
        <v>35.611587776116899</v>
      </c>
      <c r="U17" s="47">
        <v>22.2548706994756</v>
      </c>
    </row>
    <row r="18" spans="1:21" ht="12" thickBot="1">
      <c r="A18" s="71"/>
      <c r="B18" s="60" t="s">
        <v>16</v>
      </c>
      <c r="C18" s="61"/>
      <c r="D18" s="8">
        <v>1557778.2779000001</v>
      </c>
      <c r="E18" s="8">
        <v>1895242</v>
      </c>
      <c r="F18" s="46">
        <v>82.194161901224206</v>
      </c>
      <c r="G18" s="9"/>
      <c r="H18" s="9"/>
      <c r="I18" s="8">
        <v>160205.79240000001</v>
      </c>
      <c r="J18" s="46">
        <v>10.2842487068166</v>
      </c>
      <c r="K18" s="9"/>
      <c r="L18" s="9"/>
      <c r="M18" s="9"/>
      <c r="N18" s="8">
        <v>27249569.508400001</v>
      </c>
      <c r="O18" s="8">
        <v>107743742.76199999</v>
      </c>
      <c r="P18" s="8">
        <v>236926</v>
      </c>
      <c r="Q18" s="8">
        <v>245810</v>
      </c>
      <c r="R18" s="8">
        <v>-3.6141735486758</v>
      </c>
      <c r="S18" s="8">
        <v>7.69849763470451</v>
      </c>
      <c r="T18" s="8">
        <v>7.6717579020381601</v>
      </c>
      <c r="U18" s="47">
        <v>0.34854766023368899</v>
      </c>
    </row>
    <row r="19" spans="1:21" ht="12" thickBot="1">
      <c r="A19" s="71"/>
      <c r="B19" s="60" t="s">
        <v>17</v>
      </c>
      <c r="C19" s="61"/>
      <c r="D19" s="8">
        <v>557182.723</v>
      </c>
      <c r="E19" s="8">
        <v>586995</v>
      </c>
      <c r="F19" s="46">
        <v>94.921204269201596</v>
      </c>
      <c r="G19" s="9"/>
      <c r="H19" s="9"/>
      <c r="I19" s="8">
        <v>30096.5488</v>
      </c>
      <c r="J19" s="46">
        <v>5.4015581527641903</v>
      </c>
      <c r="K19" s="9"/>
      <c r="L19" s="9"/>
      <c r="M19" s="9"/>
      <c r="N19" s="8">
        <v>7850538.0197000001</v>
      </c>
      <c r="O19" s="8">
        <v>39906561.576899998</v>
      </c>
      <c r="P19" s="8">
        <v>18261</v>
      </c>
      <c r="Q19" s="8">
        <v>18288</v>
      </c>
      <c r="R19" s="8">
        <v>-0.14763779527559001</v>
      </c>
      <c r="S19" s="8">
        <v>35.895754339850001</v>
      </c>
      <c r="T19" s="8">
        <v>26.430467519684999</v>
      </c>
      <c r="U19" s="47">
        <v>35.812029481186002</v>
      </c>
    </row>
    <row r="20" spans="1:21" ht="12" thickBot="1">
      <c r="A20" s="71"/>
      <c r="B20" s="60" t="s">
        <v>18</v>
      </c>
      <c r="C20" s="61"/>
      <c r="D20" s="8">
        <v>1061043.3499</v>
      </c>
      <c r="E20" s="8">
        <v>833248</v>
      </c>
      <c r="F20" s="46">
        <v>127.338241423922</v>
      </c>
      <c r="G20" s="9"/>
      <c r="H20" s="9"/>
      <c r="I20" s="8">
        <v>40504.928099999997</v>
      </c>
      <c r="J20" s="46">
        <v>3.8174621332688701</v>
      </c>
      <c r="K20" s="9"/>
      <c r="L20" s="9"/>
      <c r="M20" s="9"/>
      <c r="N20" s="8">
        <v>13828326.5462</v>
      </c>
      <c r="O20" s="8">
        <v>64345457.411600001</v>
      </c>
      <c r="P20" s="8">
        <v>53367</v>
      </c>
      <c r="Q20" s="8">
        <v>54264</v>
      </c>
      <c r="R20" s="8">
        <v>-1.6530296329057901</v>
      </c>
      <c r="S20" s="8">
        <v>22.652783180617199</v>
      </c>
      <c r="T20" s="8">
        <v>15.1076999484004</v>
      </c>
      <c r="U20" s="47">
        <v>49.941971696463902</v>
      </c>
    </row>
    <row r="21" spans="1:21" ht="12" thickBot="1">
      <c r="A21" s="71"/>
      <c r="B21" s="60" t="s">
        <v>19</v>
      </c>
      <c r="C21" s="61"/>
      <c r="D21" s="8">
        <v>344196.51520000002</v>
      </c>
      <c r="E21" s="8">
        <v>413390</v>
      </c>
      <c r="F21" s="46">
        <v>83.261935508841503</v>
      </c>
      <c r="G21" s="9"/>
      <c r="H21" s="9"/>
      <c r="I21" s="8">
        <v>26634.609100000001</v>
      </c>
      <c r="J21" s="46">
        <v>7.7381983616317598</v>
      </c>
      <c r="K21" s="9"/>
      <c r="L21" s="9"/>
      <c r="M21" s="9"/>
      <c r="N21" s="8">
        <v>5844198.1357000005</v>
      </c>
      <c r="O21" s="8">
        <v>22725599.273400001</v>
      </c>
      <c r="P21" s="8">
        <v>47817</v>
      </c>
      <c r="Q21" s="8">
        <v>48342</v>
      </c>
      <c r="R21" s="8">
        <v>-1.0860121633362301</v>
      </c>
      <c r="S21" s="8">
        <v>8.27709893761633</v>
      </c>
      <c r="T21" s="8">
        <v>7.9941142319308298</v>
      </c>
      <c r="U21" s="47">
        <v>3.5399132095858699</v>
      </c>
    </row>
    <row r="22" spans="1:21" ht="12" thickBot="1">
      <c r="A22" s="71"/>
      <c r="B22" s="60" t="s">
        <v>20</v>
      </c>
      <c r="C22" s="61"/>
      <c r="D22" s="8">
        <v>1113894.544</v>
      </c>
      <c r="E22" s="8">
        <v>1023506</v>
      </c>
      <c r="F22" s="46">
        <v>108.831266646214</v>
      </c>
      <c r="G22" s="9"/>
      <c r="H22" s="9"/>
      <c r="I22" s="8">
        <v>136291.74470000001</v>
      </c>
      <c r="J22" s="46">
        <v>12.235605734325199</v>
      </c>
      <c r="K22" s="9"/>
      <c r="L22" s="9"/>
      <c r="M22" s="9"/>
      <c r="N22" s="8">
        <v>19215924.6743</v>
      </c>
      <c r="O22" s="8">
        <v>84962584.305399999</v>
      </c>
      <c r="P22" s="8">
        <v>121284</v>
      </c>
      <c r="Q22" s="8">
        <v>124274</v>
      </c>
      <c r="R22" s="8">
        <v>-2.40597389639023</v>
      </c>
      <c r="S22" s="8">
        <v>10.7245025741235</v>
      </c>
      <c r="T22" s="8">
        <v>10.4325887152582</v>
      </c>
      <c r="U22" s="47">
        <v>2.7980961085754901</v>
      </c>
    </row>
    <row r="23" spans="1:21" ht="12" thickBot="1">
      <c r="A23" s="71"/>
      <c r="B23" s="60" t="s">
        <v>21</v>
      </c>
      <c r="C23" s="61"/>
      <c r="D23" s="8">
        <v>2300236.9985000002</v>
      </c>
      <c r="E23" s="8">
        <v>2385931</v>
      </c>
      <c r="F23" s="46">
        <v>96.408362123632202</v>
      </c>
      <c r="G23" s="9"/>
      <c r="H23" s="9"/>
      <c r="I23" s="8">
        <v>174350.15669999999</v>
      </c>
      <c r="J23" s="46">
        <v>7.5796605660066696</v>
      </c>
      <c r="K23" s="9"/>
      <c r="L23" s="9"/>
      <c r="M23" s="9"/>
      <c r="N23" s="8">
        <v>41805316.4476</v>
      </c>
      <c r="O23" s="8">
        <v>171650608.4003</v>
      </c>
      <c r="P23" s="8">
        <v>167584</v>
      </c>
      <c r="Q23" s="8">
        <v>173914</v>
      </c>
      <c r="R23" s="8">
        <v>-3.6397299814851101</v>
      </c>
      <c r="S23" s="8">
        <v>16.0747722825568</v>
      </c>
      <c r="T23" s="8">
        <v>15.612936048276699</v>
      </c>
      <c r="U23" s="47">
        <v>2.95803577784493</v>
      </c>
    </row>
    <row r="24" spans="1:21" ht="12" thickBot="1">
      <c r="A24" s="71"/>
      <c r="B24" s="60" t="s">
        <v>22</v>
      </c>
      <c r="C24" s="61"/>
      <c r="D24" s="8">
        <v>294790.35600000003</v>
      </c>
      <c r="E24" s="8">
        <v>406293</v>
      </c>
      <c r="F24" s="46">
        <v>72.556100154322095</v>
      </c>
      <c r="G24" s="9"/>
      <c r="H24" s="9"/>
      <c r="I24" s="8">
        <v>48735.753900000003</v>
      </c>
      <c r="J24" s="46">
        <v>16.5323433782888</v>
      </c>
      <c r="K24" s="9"/>
      <c r="L24" s="9"/>
      <c r="M24" s="9"/>
      <c r="N24" s="8">
        <v>5029474.2233999996</v>
      </c>
      <c r="O24" s="8">
        <v>18804439.381000001</v>
      </c>
      <c r="P24" s="8">
        <v>44519</v>
      </c>
      <c r="Q24" s="8">
        <v>45006</v>
      </c>
      <c r="R24" s="8">
        <v>-1.0820779451628599</v>
      </c>
      <c r="S24" s="8">
        <v>7.7004315999910196</v>
      </c>
      <c r="T24" s="8">
        <v>7.63321160289739</v>
      </c>
      <c r="U24" s="47">
        <v>0.88062535916215701</v>
      </c>
    </row>
    <row r="25" spans="1:21" ht="12" thickBot="1">
      <c r="A25" s="71"/>
      <c r="B25" s="60" t="s">
        <v>23</v>
      </c>
      <c r="C25" s="61"/>
      <c r="D25" s="8">
        <v>186236.2512</v>
      </c>
      <c r="E25" s="8">
        <v>255670</v>
      </c>
      <c r="F25" s="46">
        <v>72.842434075175007</v>
      </c>
      <c r="G25" s="9"/>
      <c r="H25" s="9"/>
      <c r="I25" s="8">
        <v>18848.433099999998</v>
      </c>
      <c r="J25" s="46">
        <v>10.120711181927</v>
      </c>
      <c r="K25" s="9"/>
      <c r="L25" s="9"/>
      <c r="M25" s="9"/>
      <c r="N25" s="8">
        <v>3564150.0595</v>
      </c>
      <c r="O25" s="8">
        <v>14323610.593900001</v>
      </c>
      <c r="P25" s="8">
        <v>18571</v>
      </c>
      <c r="Q25" s="8">
        <v>18159</v>
      </c>
      <c r="R25" s="8">
        <v>2.2688474034913799</v>
      </c>
      <c r="S25" s="8">
        <v>11.257260142157101</v>
      </c>
      <c r="T25" s="8">
        <v>11.249192439011001</v>
      </c>
      <c r="U25" s="47">
        <v>7.1718065006964996E-2</v>
      </c>
    </row>
    <row r="26" spans="1:21" ht="12" thickBot="1">
      <c r="A26" s="71"/>
      <c r="B26" s="60" t="s">
        <v>24</v>
      </c>
      <c r="C26" s="61"/>
      <c r="D26" s="8">
        <v>503237.20189999999</v>
      </c>
      <c r="E26" s="8">
        <v>506355</v>
      </c>
      <c r="F26" s="46">
        <v>99.384266354632601</v>
      </c>
      <c r="G26" s="9"/>
      <c r="H26" s="9"/>
      <c r="I26" s="8">
        <v>108994.8793</v>
      </c>
      <c r="J26" s="46">
        <v>21.658748377203398</v>
      </c>
      <c r="K26" s="9"/>
      <c r="L26" s="9"/>
      <c r="M26" s="9"/>
      <c r="N26" s="8">
        <v>9906693.1115000006</v>
      </c>
      <c r="O26" s="8">
        <v>39060150.983099997</v>
      </c>
      <c r="P26" s="8">
        <v>62187</v>
      </c>
      <c r="Q26" s="8">
        <v>65866</v>
      </c>
      <c r="R26" s="8">
        <v>-5.5855828500288496</v>
      </c>
      <c r="S26" s="8">
        <v>9.2142416984257203</v>
      </c>
      <c r="T26" s="8">
        <v>8.7975286187107198</v>
      </c>
      <c r="U26" s="47">
        <v>4.7367061566441402</v>
      </c>
    </row>
    <row r="27" spans="1:21" ht="12" thickBot="1">
      <c r="A27" s="71"/>
      <c r="B27" s="60" t="s">
        <v>25</v>
      </c>
      <c r="C27" s="61"/>
      <c r="D27" s="8">
        <v>224728.22320000001</v>
      </c>
      <c r="E27" s="8">
        <v>331943</v>
      </c>
      <c r="F27" s="46">
        <v>67.700847193644705</v>
      </c>
      <c r="G27" s="9"/>
      <c r="H27" s="9"/>
      <c r="I27" s="8">
        <v>62358.170299999998</v>
      </c>
      <c r="J27" s="46">
        <v>27.748259391746899</v>
      </c>
      <c r="K27" s="9"/>
      <c r="L27" s="9"/>
      <c r="M27" s="9"/>
      <c r="N27" s="8">
        <v>3845780.5247999998</v>
      </c>
      <c r="O27" s="8">
        <v>16233794.7195</v>
      </c>
      <c r="P27" s="8">
        <v>46777</v>
      </c>
      <c r="Q27" s="8">
        <v>47668</v>
      </c>
      <c r="R27" s="8">
        <v>-1.86917848451792</v>
      </c>
      <c r="S27" s="8">
        <v>5.6016519421938096</v>
      </c>
      <c r="T27" s="8">
        <v>5.5374911030460696</v>
      </c>
      <c r="U27" s="47">
        <v>1.15866261369613</v>
      </c>
    </row>
    <row r="28" spans="1:21" ht="12" thickBot="1">
      <c r="A28" s="71"/>
      <c r="B28" s="60" t="s">
        <v>26</v>
      </c>
      <c r="C28" s="61"/>
      <c r="D28" s="8">
        <v>749477.31629999995</v>
      </c>
      <c r="E28" s="8">
        <v>895147</v>
      </c>
      <c r="F28" s="46">
        <v>83.726730503481605</v>
      </c>
      <c r="G28" s="9"/>
      <c r="H28" s="9"/>
      <c r="I28" s="8">
        <v>54203.359100000001</v>
      </c>
      <c r="J28" s="46">
        <v>7.2321547191834599</v>
      </c>
      <c r="K28" s="9"/>
      <c r="L28" s="9"/>
      <c r="M28" s="9"/>
      <c r="N28" s="8">
        <v>13783910.684</v>
      </c>
      <c r="O28" s="8">
        <v>55563234.079700001</v>
      </c>
      <c r="P28" s="8">
        <v>58449</v>
      </c>
      <c r="Q28" s="8">
        <v>57139</v>
      </c>
      <c r="R28" s="8">
        <v>2.2926547541959099</v>
      </c>
      <c r="S28" s="8">
        <v>12.8327705931667</v>
      </c>
      <c r="T28" s="8">
        <v>12.6398442114843</v>
      </c>
      <c r="U28" s="47">
        <v>1.52633512292129</v>
      </c>
    </row>
    <row r="29" spans="1:21" ht="12" thickBot="1">
      <c r="A29" s="71"/>
      <c r="B29" s="60" t="s">
        <v>27</v>
      </c>
      <c r="C29" s="61"/>
      <c r="D29" s="8">
        <v>505613.57429999998</v>
      </c>
      <c r="E29" s="8">
        <v>568107</v>
      </c>
      <c r="F29" s="46">
        <v>88.999708558422995</v>
      </c>
      <c r="G29" s="9"/>
      <c r="H29" s="9"/>
      <c r="I29" s="8">
        <v>79175.498900000006</v>
      </c>
      <c r="J29" s="46">
        <v>15.659290597491401</v>
      </c>
      <c r="K29" s="9"/>
      <c r="L29" s="9"/>
      <c r="M29" s="9"/>
      <c r="N29" s="8">
        <v>8868835.4203999992</v>
      </c>
      <c r="O29" s="8">
        <v>39731418.5524</v>
      </c>
      <c r="P29" s="8">
        <v>186402</v>
      </c>
      <c r="Q29" s="8">
        <v>186532</v>
      </c>
      <c r="R29" s="8">
        <v>-6.9693135762228006E-2</v>
      </c>
      <c r="S29" s="8">
        <v>2.7167190191092399</v>
      </c>
      <c r="T29" s="8">
        <v>2.7461106995046398</v>
      </c>
      <c r="U29" s="47">
        <v>-1.07030209673293</v>
      </c>
    </row>
    <row r="30" spans="1:21" ht="12" thickBot="1">
      <c r="A30" s="71"/>
      <c r="B30" s="60" t="s">
        <v>28</v>
      </c>
      <c r="C30" s="61"/>
      <c r="D30" s="8">
        <v>934263.81</v>
      </c>
      <c r="E30" s="8">
        <v>1119065</v>
      </c>
      <c r="F30" s="46">
        <v>83.486107598754302</v>
      </c>
      <c r="G30" s="9"/>
      <c r="H30" s="9"/>
      <c r="I30" s="8">
        <v>156163.89050000001</v>
      </c>
      <c r="J30" s="46">
        <v>16.715181389719</v>
      </c>
      <c r="K30" s="9"/>
      <c r="L30" s="9"/>
      <c r="M30" s="9"/>
      <c r="N30" s="8">
        <v>18211136.994199999</v>
      </c>
      <c r="O30" s="8">
        <v>86699857.430099994</v>
      </c>
      <c r="P30" s="8">
        <v>91960</v>
      </c>
      <c r="Q30" s="8">
        <v>93335</v>
      </c>
      <c r="R30" s="8">
        <v>-1.47318797878609</v>
      </c>
      <c r="S30" s="8">
        <v>11.4925074412788</v>
      </c>
      <c r="T30" s="8">
        <v>11.610258351100899</v>
      </c>
      <c r="U30" s="47">
        <v>-1.0141971544577499</v>
      </c>
    </row>
    <row r="31" spans="1:21" ht="12" thickBot="1">
      <c r="A31" s="71"/>
      <c r="B31" s="60" t="s">
        <v>29</v>
      </c>
      <c r="C31" s="61"/>
      <c r="D31" s="8">
        <v>898180.21810000006</v>
      </c>
      <c r="E31" s="8">
        <v>772687</v>
      </c>
      <c r="F31" s="46">
        <v>116.241145263218</v>
      </c>
      <c r="G31" s="9"/>
      <c r="H31" s="9"/>
      <c r="I31" s="8">
        <v>7586.835</v>
      </c>
      <c r="J31" s="46">
        <v>0.844689612074635</v>
      </c>
      <c r="K31" s="9"/>
      <c r="L31" s="9"/>
      <c r="M31" s="9"/>
      <c r="N31" s="8">
        <v>15577026.191400001</v>
      </c>
      <c r="O31" s="8">
        <v>65211958.5902</v>
      </c>
      <c r="P31" s="8">
        <v>34550</v>
      </c>
      <c r="Q31" s="8">
        <v>35030</v>
      </c>
      <c r="R31" s="8">
        <v>-1.3702540679417701</v>
      </c>
      <c r="S31" s="8">
        <v>29.1266719710564</v>
      </c>
      <c r="T31" s="8">
        <v>23.3154522152441</v>
      </c>
      <c r="U31" s="47">
        <v>24.924327875626101</v>
      </c>
    </row>
    <row r="32" spans="1:21" ht="12" thickBot="1">
      <c r="A32" s="71"/>
      <c r="B32" s="60" t="s">
        <v>30</v>
      </c>
      <c r="C32" s="61"/>
      <c r="D32" s="8">
        <v>125218.70940000001</v>
      </c>
      <c r="E32" s="8">
        <v>160277</v>
      </c>
      <c r="F32" s="46">
        <v>78.126436980976706</v>
      </c>
      <c r="G32" s="9"/>
      <c r="H32" s="9"/>
      <c r="I32" s="8">
        <v>31835.231599999999</v>
      </c>
      <c r="J32" s="46">
        <v>25.423702059015199</v>
      </c>
      <c r="K32" s="9"/>
      <c r="L32" s="9"/>
      <c r="M32" s="9"/>
      <c r="N32" s="8">
        <v>2170966.1469000001</v>
      </c>
      <c r="O32" s="8">
        <v>10511406.2436</v>
      </c>
      <c r="P32" s="8">
        <v>35621</v>
      </c>
      <c r="Q32" s="8">
        <v>34915</v>
      </c>
      <c r="R32" s="8">
        <v>2.02205355864242</v>
      </c>
      <c r="S32" s="8">
        <v>4.0744582830352902</v>
      </c>
      <c r="T32" s="8">
        <v>4.13853920950881</v>
      </c>
      <c r="U32" s="47">
        <v>-1.5483948134715</v>
      </c>
    </row>
    <row r="33" spans="1:21" ht="12" thickBot="1">
      <c r="A33" s="71"/>
      <c r="B33" s="60" t="s">
        <v>31</v>
      </c>
      <c r="C33" s="61"/>
      <c r="D33" s="8">
        <v>224.95339999999999</v>
      </c>
      <c r="E33" s="9"/>
      <c r="F33" s="9"/>
      <c r="G33" s="9"/>
      <c r="H33" s="9"/>
      <c r="I33" s="8">
        <v>52.972700000000003</v>
      </c>
      <c r="J33" s="46">
        <v>23.548299336662598</v>
      </c>
      <c r="K33" s="9"/>
      <c r="L33" s="9"/>
      <c r="M33" s="9"/>
      <c r="N33" s="8">
        <v>2245.4971</v>
      </c>
      <c r="O33" s="8">
        <v>8612.07</v>
      </c>
      <c r="P33" s="8">
        <v>37</v>
      </c>
      <c r="Q33" s="8">
        <v>18</v>
      </c>
      <c r="R33" s="8">
        <v>105.555555555556</v>
      </c>
      <c r="S33" s="8">
        <v>7.0964864864864898</v>
      </c>
      <c r="T33" s="8">
        <v>6.6444444444444501</v>
      </c>
      <c r="U33" s="47">
        <v>6.8033083250474498</v>
      </c>
    </row>
    <row r="34" spans="1:21" ht="12" thickBot="1">
      <c r="A34" s="71"/>
      <c r="B34" s="60" t="s">
        <v>40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71"/>
      <c r="B35" s="60" t="s">
        <v>32</v>
      </c>
      <c r="C35" s="61"/>
      <c r="D35" s="8">
        <v>102727.45239999999</v>
      </c>
      <c r="E35" s="8">
        <v>161035</v>
      </c>
      <c r="F35" s="46">
        <v>63.7920032291117</v>
      </c>
      <c r="G35" s="9"/>
      <c r="H35" s="9"/>
      <c r="I35" s="8">
        <v>15431.2551</v>
      </c>
      <c r="J35" s="46">
        <v>15.0215494879731</v>
      </c>
      <c r="K35" s="9"/>
      <c r="L35" s="9"/>
      <c r="M35" s="9"/>
      <c r="N35" s="8">
        <v>2112731.1616000002</v>
      </c>
      <c r="O35" s="8">
        <v>5743075.2187000001</v>
      </c>
      <c r="P35" s="8">
        <v>9587</v>
      </c>
      <c r="Q35" s="8">
        <v>9825</v>
      </c>
      <c r="R35" s="8">
        <v>-2.4223918575063599</v>
      </c>
      <c r="S35" s="8">
        <v>10.735121633462001</v>
      </c>
      <c r="T35" s="8">
        <v>10.7849281424936</v>
      </c>
      <c r="U35" s="47">
        <v>-0.46181586352362902</v>
      </c>
    </row>
    <row r="36" spans="1:21" ht="12" customHeight="1" thickBot="1">
      <c r="A36" s="71"/>
      <c r="B36" s="60" t="s">
        <v>41</v>
      </c>
      <c r="C36" s="61"/>
      <c r="D36" s="9"/>
      <c r="E36" s="8">
        <v>580801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71"/>
      <c r="B37" s="60" t="s">
        <v>42</v>
      </c>
      <c r="C37" s="61"/>
      <c r="D37" s="9"/>
      <c r="E37" s="8">
        <v>474226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71"/>
      <c r="B38" s="60" t="s">
        <v>43</v>
      </c>
      <c r="C38" s="61"/>
      <c r="D38" s="9"/>
      <c r="E38" s="8">
        <v>347668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71"/>
      <c r="B39" s="60" t="s">
        <v>33</v>
      </c>
      <c r="C39" s="61"/>
      <c r="D39" s="8">
        <v>332843.59779999999</v>
      </c>
      <c r="E39" s="8">
        <v>421126</v>
      </c>
      <c r="F39" s="46">
        <v>79.036582353024997</v>
      </c>
      <c r="G39" s="9"/>
      <c r="H39" s="9"/>
      <c r="I39" s="8">
        <v>19059.1659</v>
      </c>
      <c r="J39" s="46">
        <v>5.7261626860109596</v>
      </c>
      <c r="K39" s="9"/>
      <c r="L39" s="9"/>
      <c r="M39" s="9"/>
      <c r="N39" s="8">
        <v>5898541.6977000004</v>
      </c>
      <c r="O39" s="8">
        <v>22757842.130199999</v>
      </c>
      <c r="P39" s="8">
        <v>526</v>
      </c>
      <c r="Q39" s="8">
        <v>554</v>
      </c>
      <c r="R39" s="8">
        <v>-5.0541516245487399</v>
      </c>
      <c r="S39" s="8">
        <v>755.33652091254805</v>
      </c>
      <c r="T39" s="8">
        <v>705.12637184115499</v>
      </c>
      <c r="U39" s="47">
        <v>7.1207305635568199</v>
      </c>
    </row>
    <row r="40" spans="1:21" ht="12" thickBot="1">
      <c r="A40" s="71"/>
      <c r="B40" s="60" t="s">
        <v>34</v>
      </c>
      <c r="C40" s="61"/>
      <c r="D40" s="8">
        <v>384316.3688</v>
      </c>
      <c r="E40" s="8">
        <v>518400</v>
      </c>
      <c r="F40" s="46">
        <v>74.135102006172801</v>
      </c>
      <c r="G40" s="9"/>
      <c r="H40" s="9"/>
      <c r="I40" s="8">
        <v>23343.602699999999</v>
      </c>
      <c r="J40" s="46">
        <v>6.0740589251737296</v>
      </c>
      <c r="K40" s="9"/>
      <c r="L40" s="9"/>
      <c r="M40" s="9"/>
      <c r="N40" s="8">
        <v>8027465.7693999996</v>
      </c>
      <c r="O40" s="8">
        <v>34778003.431199998</v>
      </c>
      <c r="P40" s="8">
        <v>2156</v>
      </c>
      <c r="Q40" s="8">
        <v>2316</v>
      </c>
      <c r="R40" s="8">
        <v>-6.9084628670120898</v>
      </c>
      <c r="S40" s="8">
        <v>213.384573283859</v>
      </c>
      <c r="T40" s="8">
        <v>223.87594127806599</v>
      </c>
      <c r="U40" s="47">
        <v>-4.68624182407157</v>
      </c>
    </row>
    <row r="41" spans="1:21" ht="12" thickBot="1">
      <c r="A41" s="71"/>
      <c r="B41" s="60" t="s">
        <v>44</v>
      </c>
      <c r="C41" s="61"/>
      <c r="D41" s="9"/>
      <c r="E41" s="8">
        <v>154224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71"/>
      <c r="B42" s="60" t="s">
        <v>45</v>
      </c>
      <c r="C42" s="61"/>
      <c r="D42" s="9"/>
      <c r="E42" s="8">
        <v>59185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72"/>
      <c r="B43" s="60" t="s">
        <v>35</v>
      </c>
      <c r="C43" s="61"/>
      <c r="D43" s="10">
        <v>143077.9681</v>
      </c>
      <c r="E43" s="11"/>
      <c r="F43" s="11"/>
      <c r="G43" s="11"/>
      <c r="H43" s="11"/>
      <c r="I43" s="10">
        <v>19174.569899999999</v>
      </c>
      <c r="J43" s="48">
        <v>13.4014832294784</v>
      </c>
      <c r="K43" s="11"/>
      <c r="L43" s="11"/>
      <c r="M43" s="11"/>
      <c r="N43" s="10">
        <v>851136.00859999994</v>
      </c>
      <c r="O43" s="10">
        <v>3163363.4545999998</v>
      </c>
      <c r="P43" s="10">
        <v>61</v>
      </c>
      <c r="Q43" s="10">
        <v>59</v>
      </c>
      <c r="R43" s="10">
        <v>3.3898305084745699</v>
      </c>
      <c r="S43" s="10">
        <v>2739.22950819672</v>
      </c>
      <c r="T43" s="10">
        <v>832.56949152542404</v>
      </c>
      <c r="U43" s="49">
        <v>229.009114083431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6.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6.5">
      <c r="A2" s="54">
        <v>1</v>
      </c>
      <c r="B2" s="55">
        <v>12</v>
      </c>
      <c r="C2" s="54">
        <v>60925</v>
      </c>
      <c r="D2" s="54">
        <v>512938.69079829101</v>
      </c>
      <c r="E2" s="54">
        <v>429877.27334957302</v>
      </c>
      <c r="F2" s="54">
        <v>83061.417448717897</v>
      </c>
      <c r="G2" s="54">
        <v>429877.27334957302</v>
      </c>
      <c r="H2" s="54">
        <v>0.16193244716917099</v>
      </c>
    </row>
    <row r="3" spans="1:8" ht="16.5">
      <c r="A3" s="54">
        <v>2</v>
      </c>
      <c r="B3" s="55">
        <v>13</v>
      </c>
      <c r="C3" s="54">
        <v>13921.004000000001</v>
      </c>
      <c r="D3" s="54">
        <v>98611.496778329907</v>
      </c>
      <c r="E3" s="54">
        <v>80004.241442129904</v>
      </c>
      <c r="F3" s="54">
        <v>18607.2553362</v>
      </c>
      <c r="G3" s="54">
        <v>80004.241442129904</v>
      </c>
      <c r="H3" s="54">
        <v>0.188692555575213</v>
      </c>
    </row>
    <row r="4" spans="1:8" ht="16.5">
      <c r="A4" s="54">
        <v>3</v>
      </c>
      <c r="B4" s="55">
        <v>14</v>
      </c>
      <c r="C4" s="54">
        <v>118882</v>
      </c>
      <c r="D4" s="54">
        <v>148966.51526153801</v>
      </c>
      <c r="E4" s="54">
        <v>116187.94472991501</v>
      </c>
      <c r="F4" s="54">
        <v>32778.570531623896</v>
      </c>
      <c r="G4" s="54">
        <v>116187.94472991501</v>
      </c>
      <c r="H4" s="54">
        <v>0.22003985576272</v>
      </c>
    </row>
    <row r="5" spans="1:8" ht="16.5">
      <c r="A5" s="54">
        <v>4</v>
      </c>
      <c r="B5" s="55">
        <v>15</v>
      </c>
      <c r="C5" s="54">
        <v>3375</v>
      </c>
      <c r="D5" s="54">
        <v>42619.407841880296</v>
      </c>
      <c r="E5" s="54">
        <v>35186.370773504299</v>
      </c>
      <c r="F5" s="54">
        <v>7433.0370683760702</v>
      </c>
      <c r="G5" s="54">
        <v>35186.370773504299</v>
      </c>
      <c r="H5" s="54">
        <v>0.174404982254867</v>
      </c>
    </row>
    <row r="6" spans="1:8" ht="16.5">
      <c r="A6" s="54">
        <v>5</v>
      </c>
      <c r="B6" s="55">
        <v>16</v>
      </c>
      <c r="C6" s="54">
        <v>3233</v>
      </c>
      <c r="D6" s="54">
        <v>130125.709579487</v>
      </c>
      <c r="E6" s="54">
        <v>120077.86077265</v>
      </c>
      <c r="F6" s="54">
        <v>10047.848806837599</v>
      </c>
      <c r="G6" s="54">
        <v>120077.86077265</v>
      </c>
      <c r="H6" s="54">
        <v>7.7216476584897206E-2</v>
      </c>
    </row>
    <row r="7" spans="1:8" ht="16.5">
      <c r="A7" s="54">
        <v>6</v>
      </c>
      <c r="B7" s="55">
        <v>17</v>
      </c>
      <c r="C7" s="54">
        <v>20023</v>
      </c>
      <c r="D7" s="54">
        <v>276521.79755384597</v>
      </c>
      <c r="E7" s="54">
        <v>220783.011244444</v>
      </c>
      <c r="F7" s="54">
        <v>55738.786309401701</v>
      </c>
      <c r="G7" s="54">
        <v>220783.011244444</v>
      </c>
      <c r="H7" s="54">
        <v>0.20157103997759099</v>
      </c>
    </row>
    <row r="8" spans="1:8" ht="16.5">
      <c r="A8" s="54">
        <v>7</v>
      </c>
      <c r="B8" s="55">
        <v>18</v>
      </c>
      <c r="C8" s="54">
        <v>38930</v>
      </c>
      <c r="D8" s="54">
        <v>144754.91522564099</v>
      </c>
      <c r="E8" s="54">
        <v>134002.78258461499</v>
      </c>
      <c r="F8" s="54">
        <v>10752.132641025601</v>
      </c>
      <c r="G8" s="54">
        <v>134002.78258461499</v>
      </c>
      <c r="H8" s="54">
        <v>7.4278186853036596E-2</v>
      </c>
    </row>
    <row r="9" spans="1:8" ht="16.5">
      <c r="A9" s="54">
        <v>8</v>
      </c>
      <c r="B9" s="55">
        <v>19</v>
      </c>
      <c r="C9" s="54">
        <v>24234</v>
      </c>
      <c r="D9" s="54">
        <v>130933.640646154</v>
      </c>
      <c r="E9" s="54">
        <v>118209.602022222</v>
      </c>
      <c r="F9" s="54">
        <v>12724.038623931599</v>
      </c>
      <c r="G9" s="54">
        <v>118209.602022222</v>
      </c>
      <c r="H9" s="54">
        <v>9.7179292969620704E-2</v>
      </c>
    </row>
    <row r="10" spans="1:8" ht="16.5">
      <c r="A10" s="54">
        <v>9</v>
      </c>
      <c r="B10" s="55">
        <v>21</v>
      </c>
      <c r="C10" s="54">
        <v>286861</v>
      </c>
      <c r="D10" s="54">
        <v>840888.50040000002</v>
      </c>
      <c r="E10" s="54">
        <v>804951.57090000005</v>
      </c>
      <c r="F10" s="54">
        <v>35936.929499999998</v>
      </c>
      <c r="G10" s="54">
        <v>804951.57090000005</v>
      </c>
      <c r="H10" s="54">
        <v>4.2736854509135599E-2</v>
      </c>
    </row>
    <row r="11" spans="1:8" ht="16.5">
      <c r="A11" s="54">
        <v>10</v>
      </c>
      <c r="B11" s="55">
        <v>22</v>
      </c>
      <c r="C11" s="54">
        <v>34263</v>
      </c>
      <c r="D11" s="54">
        <v>440589.04479572602</v>
      </c>
      <c r="E11" s="54">
        <v>383747.23830598302</v>
      </c>
      <c r="F11" s="54">
        <v>56841.806489743598</v>
      </c>
      <c r="G11" s="54">
        <v>383747.23830598302</v>
      </c>
      <c r="H11" s="54">
        <v>0.129013208932822</v>
      </c>
    </row>
    <row r="12" spans="1:8" ht="16.5">
      <c r="A12" s="54">
        <v>11</v>
      </c>
      <c r="B12" s="55">
        <v>23</v>
      </c>
      <c r="C12" s="54">
        <v>302972.97499999998</v>
      </c>
      <c r="D12" s="54">
        <v>1557778.2234435901</v>
      </c>
      <c r="E12" s="54">
        <v>1397572.46098718</v>
      </c>
      <c r="F12" s="54">
        <v>160205.76245641001</v>
      </c>
      <c r="G12" s="54">
        <v>1397572.46098718</v>
      </c>
      <c r="H12" s="54">
        <v>0.102842471441322</v>
      </c>
    </row>
    <row r="13" spans="1:8" ht="16.5">
      <c r="A13" s="54">
        <v>12</v>
      </c>
      <c r="B13" s="55">
        <v>24</v>
      </c>
      <c r="C13" s="54">
        <v>28180</v>
      </c>
      <c r="D13" s="54">
        <v>557182.62701111101</v>
      </c>
      <c r="E13" s="54">
        <v>527086.17435555602</v>
      </c>
      <c r="F13" s="54">
        <v>30096.4526555556</v>
      </c>
      <c r="G13" s="54">
        <v>527086.17435555602</v>
      </c>
      <c r="H13" s="54">
        <v>5.4015418278566298E-2</v>
      </c>
    </row>
    <row r="14" spans="1:8" ht="16.5">
      <c r="A14" s="54">
        <v>13</v>
      </c>
      <c r="B14" s="55">
        <v>25</v>
      </c>
      <c r="C14" s="54">
        <v>78076</v>
      </c>
      <c r="D14" s="54">
        <v>1061043.3944999999</v>
      </c>
      <c r="E14" s="54">
        <v>1020538.4218</v>
      </c>
      <c r="F14" s="54">
        <v>40504.972699999998</v>
      </c>
      <c r="G14" s="54">
        <v>1020538.4218</v>
      </c>
      <c r="H14" s="54">
        <v>3.8174661762149099E-2</v>
      </c>
    </row>
    <row r="15" spans="1:8" ht="16.5">
      <c r="A15" s="54">
        <v>14</v>
      </c>
      <c r="B15" s="55">
        <v>26</v>
      </c>
      <c r="C15" s="54">
        <v>79201</v>
      </c>
      <c r="D15" s="54">
        <v>344196.30967795203</v>
      </c>
      <c r="E15" s="54">
        <v>317561.906108464</v>
      </c>
      <c r="F15" s="54">
        <v>26634.403569487898</v>
      </c>
      <c r="G15" s="54">
        <v>317561.906108464</v>
      </c>
      <c r="H15" s="54">
        <v>7.7381432689991606E-2</v>
      </c>
    </row>
    <row r="16" spans="1:8" ht="16.5">
      <c r="A16" s="54">
        <v>15</v>
      </c>
      <c r="B16" s="55">
        <v>27</v>
      </c>
      <c r="C16" s="54">
        <v>198760.99400000001</v>
      </c>
      <c r="D16" s="54">
        <v>1113894.8343415901</v>
      </c>
      <c r="E16" s="54">
        <v>977602.79922035395</v>
      </c>
      <c r="F16" s="54">
        <v>136292.03512123899</v>
      </c>
      <c r="G16" s="54">
        <v>977602.79922035395</v>
      </c>
      <c r="H16" s="54">
        <v>0.12235628617651299</v>
      </c>
    </row>
    <row r="17" spans="1:8" ht="16.5">
      <c r="A17" s="54">
        <v>16</v>
      </c>
      <c r="B17" s="55">
        <v>29</v>
      </c>
      <c r="C17" s="54">
        <v>207919</v>
      </c>
      <c r="D17" s="54">
        <v>2300237.9293111102</v>
      </c>
      <c r="E17" s="54">
        <v>2125886.8730906001</v>
      </c>
      <c r="F17" s="54">
        <v>174351.05622051301</v>
      </c>
      <c r="G17" s="54">
        <v>2125886.8730906001</v>
      </c>
      <c r="H17" s="54">
        <v>7.5796966043738104E-2</v>
      </c>
    </row>
    <row r="18" spans="1:8" ht="16.5">
      <c r="A18" s="54">
        <v>17</v>
      </c>
      <c r="B18" s="55">
        <v>31</v>
      </c>
      <c r="C18" s="54">
        <v>48369.85</v>
      </c>
      <c r="D18" s="54">
        <v>294790.37498200597</v>
      </c>
      <c r="E18" s="54">
        <v>246054.60271354899</v>
      </c>
      <c r="F18" s="54">
        <v>48735.772268457004</v>
      </c>
      <c r="G18" s="54">
        <v>246054.60271354899</v>
      </c>
      <c r="H18" s="54">
        <v>0.16532348544769099</v>
      </c>
    </row>
    <row r="19" spans="1:8" ht="16.5">
      <c r="A19" s="54">
        <v>18</v>
      </c>
      <c r="B19" s="55">
        <v>32</v>
      </c>
      <c r="C19" s="54">
        <v>11694.706</v>
      </c>
      <c r="D19" s="54">
        <v>186236.24533135199</v>
      </c>
      <c r="E19" s="54">
        <v>167387.82091428601</v>
      </c>
      <c r="F19" s="54">
        <v>18848.424417065398</v>
      </c>
      <c r="G19" s="54">
        <v>167387.82091428601</v>
      </c>
      <c r="H19" s="54">
        <v>0.101207068385267</v>
      </c>
    </row>
    <row r="20" spans="1:8" ht="16.5">
      <c r="A20" s="54">
        <v>19</v>
      </c>
      <c r="B20" s="55">
        <v>33</v>
      </c>
      <c r="C20" s="54">
        <v>53321.455999999998</v>
      </c>
      <c r="D20" s="54">
        <v>503237.175204047</v>
      </c>
      <c r="E20" s="54">
        <v>394242.31329118501</v>
      </c>
      <c r="F20" s="54">
        <v>108994.861912861</v>
      </c>
      <c r="G20" s="54">
        <v>394242.31329118501</v>
      </c>
      <c r="H20" s="54">
        <v>0.21658746071108001</v>
      </c>
    </row>
    <row r="21" spans="1:8" ht="16.5">
      <c r="A21" s="54">
        <v>20</v>
      </c>
      <c r="B21" s="55">
        <v>34</v>
      </c>
      <c r="C21" s="54">
        <v>48261.737000000001</v>
      </c>
      <c r="D21" s="54">
        <v>224728.176680554</v>
      </c>
      <c r="E21" s="54">
        <v>162370.03747450901</v>
      </c>
      <c r="F21" s="54">
        <v>62358.139206044798</v>
      </c>
      <c r="G21" s="54">
        <v>162370.03747450901</v>
      </c>
      <c r="H21" s="54">
        <v>0.27748251299473498</v>
      </c>
    </row>
    <row r="22" spans="1:8" ht="16.5">
      <c r="A22" s="54">
        <v>21</v>
      </c>
      <c r="B22" s="55">
        <v>35</v>
      </c>
      <c r="C22" s="54">
        <v>31577.620999999999</v>
      </c>
      <c r="D22" s="54">
        <v>749477.31580265495</v>
      </c>
      <c r="E22" s="54">
        <v>695273.93062172097</v>
      </c>
      <c r="F22" s="54">
        <v>54203.385180934099</v>
      </c>
      <c r="G22" s="54">
        <v>695273.93062172097</v>
      </c>
      <c r="H22" s="54">
        <v>7.2321582038657004E-2</v>
      </c>
    </row>
    <row r="23" spans="1:8" ht="16.5">
      <c r="A23" s="54">
        <v>22</v>
      </c>
      <c r="B23" s="55">
        <v>36</v>
      </c>
      <c r="C23" s="54">
        <v>111173.101</v>
      </c>
      <c r="D23" s="54">
        <v>505613.57229292003</v>
      </c>
      <c r="E23" s="54">
        <v>426438.05569462298</v>
      </c>
      <c r="F23" s="54">
        <v>79175.516598297094</v>
      </c>
      <c r="G23" s="54">
        <v>426438.05569462298</v>
      </c>
      <c r="H23" s="54">
        <v>0.15659294160012699</v>
      </c>
    </row>
    <row r="24" spans="1:8" ht="16.5">
      <c r="A24" s="54">
        <v>23</v>
      </c>
      <c r="B24" s="55">
        <v>37</v>
      </c>
      <c r="C24" s="54">
        <v>127310.92200000001</v>
      </c>
      <c r="D24" s="54">
        <v>934263.83497699106</v>
      </c>
      <c r="E24" s="54">
        <v>778099.88504162396</v>
      </c>
      <c r="F24" s="54">
        <v>156163.94993536701</v>
      </c>
      <c r="G24" s="54">
        <v>778099.88504162396</v>
      </c>
      <c r="H24" s="54">
        <v>0.167151873045812</v>
      </c>
    </row>
    <row r="25" spans="1:8" ht="16.5">
      <c r="A25" s="54">
        <v>24</v>
      </c>
      <c r="B25" s="55">
        <v>38</v>
      </c>
      <c r="C25" s="54">
        <v>204312.70199999999</v>
      </c>
      <c r="D25" s="54">
        <v>898180.19591168605</v>
      </c>
      <c r="E25" s="54">
        <v>890593.39797345095</v>
      </c>
      <c r="F25" s="54">
        <v>7586.7979382346302</v>
      </c>
      <c r="G25" s="54">
        <v>890593.39797345095</v>
      </c>
      <c r="H25" s="54">
        <v>8.4468550662417392E-3</v>
      </c>
    </row>
    <row r="26" spans="1:8" ht="16.5">
      <c r="A26" s="54">
        <v>25</v>
      </c>
      <c r="B26" s="55">
        <v>39</v>
      </c>
      <c r="C26" s="54">
        <v>79564.910999999993</v>
      </c>
      <c r="D26" s="54">
        <v>125218.625091793</v>
      </c>
      <c r="E26" s="54">
        <v>93383.495647033007</v>
      </c>
      <c r="F26" s="54">
        <v>31835.129444760401</v>
      </c>
      <c r="G26" s="54">
        <v>93383.495647033007</v>
      </c>
      <c r="H26" s="54">
        <v>0.25423637594984899</v>
      </c>
    </row>
    <row r="27" spans="1:8" ht="16.5">
      <c r="A27" s="54">
        <v>26</v>
      </c>
      <c r="B27" s="55">
        <v>40</v>
      </c>
      <c r="C27" s="54">
        <v>62.97</v>
      </c>
      <c r="D27" s="54">
        <v>224.9537</v>
      </c>
      <c r="E27" s="54">
        <v>171.98070000000001</v>
      </c>
      <c r="F27" s="54">
        <v>52.972999999999999</v>
      </c>
      <c r="G27" s="54">
        <v>171.98070000000001</v>
      </c>
      <c r="H27" s="54">
        <v>0.23548401293243901</v>
      </c>
    </row>
    <row r="28" spans="1:8" ht="16.5">
      <c r="A28" s="54">
        <v>27</v>
      </c>
      <c r="B28" s="55">
        <v>42</v>
      </c>
      <c r="C28" s="54">
        <v>6170.866</v>
      </c>
      <c r="D28" s="54">
        <v>102727.4518</v>
      </c>
      <c r="E28" s="54">
        <v>87296.199200000003</v>
      </c>
      <c r="F28" s="54">
        <v>15431.2526</v>
      </c>
      <c r="G28" s="54">
        <v>87296.199200000003</v>
      </c>
      <c r="H28" s="54">
        <v>0.15021547142085301</v>
      </c>
    </row>
    <row r="29" spans="1:8" ht="16.5">
      <c r="A29" s="54">
        <v>28</v>
      </c>
      <c r="B29" s="55">
        <v>75</v>
      </c>
      <c r="C29" s="54">
        <v>528</v>
      </c>
      <c r="D29" s="54">
        <v>332843.59829059802</v>
      </c>
      <c r="E29" s="54">
        <v>313784.42957265</v>
      </c>
      <c r="F29" s="54">
        <v>19059.168717948702</v>
      </c>
      <c r="G29" s="54">
        <v>313784.42957265</v>
      </c>
      <c r="H29" s="54">
        <v>5.7261635241993097E-2</v>
      </c>
    </row>
    <row r="30" spans="1:8" ht="16.5">
      <c r="A30" s="54">
        <v>29</v>
      </c>
      <c r="B30" s="55">
        <v>76</v>
      </c>
      <c r="C30" s="54">
        <v>2219</v>
      </c>
      <c r="D30" s="54">
        <v>384316.36403162399</v>
      </c>
      <c r="E30" s="54">
        <v>360972.76593675202</v>
      </c>
      <c r="F30" s="54">
        <v>23343.598094871799</v>
      </c>
      <c r="G30" s="54">
        <v>360972.76593675202</v>
      </c>
      <c r="H30" s="54">
        <v>6.07405780227223E-2</v>
      </c>
    </row>
    <row r="31" spans="1:8" ht="16.5">
      <c r="A31" s="54">
        <v>30</v>
      </c>
      <c r="B31" s="55">
        <v>99</v>
      </c>
      <c r="C31" s="54">
        <v>61</v>
      </c>
      <c r="D31" s="54">
        <v>143077.968307995</v>
      </c>
      <c r="E31" s="54">
        <v>123903.398457</v>
      </c>
      <c r="F31" s="54">
        <v>19174.569850994601</v>
      </c>
      <c r="G31" s="54">
        <v>123903.398457</v>
      </c>
      <c r="H31" s="54">
        <v>0.13401483175745699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2013-07-19T00:28:19Z</dcterms:modified>
</cp:coreProperties>
</file>