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19" l="1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G12"/>
  <c r="L11"/>
  <c r="G8"/>
  <c r="L8" s="1"/>
  <c r="L7"/>
  <c r="J3"/>
  <c r="L39"/>
  <c r="L20"/>
  <c r="L18"/>
  <c r="L16"/>
  <c r="L12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<sst xmlns="http://schemas.openxmlformats.org/spreadsheetml/2006/main" count="144" uniqueCount="101">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</sst>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13728366.2574</v>
      </c>
      <c r="F3" s="43">
        <f>RA!I7</f>
        <v>1590309.5042999999</v>
      </c>
      <c r="G3" s="34">
        <f>E3-F3</f>
        <v>12138056.7531</v>
      </c>
      <c r="H3" s="45">
        <f>RA!J7</f>
        <v>11.5841133204235</v>
      </c>
      <c r="I3" s="38">
        <f>SUM(I4:I39)</f>
        <v>13728369.272400009</v>
      </c>
      <c r="J3" s="39">
        <f>SUM(J4:J39)</f>
        <v>12138056.686134402</v>
      </c>
      <c r="K3" s="40">
        <f>E3-I3</f>
        <v>-3.015000008046627</v>
      </c>
      <c r="L3" s="40">
        <f>G3-J3</f>
        <v>6.6965598613023758E-2</v>
      </c>
    </row>
    <row r="4" spans="1:12">
      <c r="A4" s="56">
        <f>RA!A8</f>
        <v>41457</v>
      </c>
      <c r="B4" s="30">
        <v>12</v>
      </c>
      <c r="C4" s="53" t="s">
        <v>8</v>
      </c>
      <c r="D4" s="53"/>
      <c r="E4" s="33">
        <f>RA!D8</f>
        <v>524752.83510000003</v>
      </c>
      <c r="F4" s="43">
        <f>RA!I8</f>
        <v>75421.302200000006</v>
      </c>
      <c r="G4" s="34">
        <f t="shared" ref="G4:G39" si="0">E4-F4</f>
        <v>449331.53289999999</v>
      </c>
      <c r="H4" s="45">
        <f>RA!J8</f>
        <v>14.372728864938299</v>
      </c>
      <c r="I4" s="38">
        <f>VLOOKUP(B4,RMS!B:D,3,FALSE)</f>
        <v>524753.26298119698</v>
      </c>
      <c r="J4" s="39">
        <f>VLOOKUP(B4,RMS!B:E,4,FALSE)</f>
        <v>449331.53718888899</v>
      </c>
      <c r="K4" s="40">
        <f t="shared" ref="K4:K39" si="1">E4-I4</f>
        <v>-0.42788119695615023</v>
      </c>
      <c r="L4" s="40">
        <f t="shared" ref="L4:L39" si="2">G4-J4</f>
        <v>-4.2888890020549297E-3</v>
      </c>
    </row>
    <row r="5" spans="1:12">
      <c r="A5" s="56"/>
      <c r="B5" s="30">
        <v>13</v>
      </c>
      <c r="C5" s="53" t="s">
        <v>9</v>
      </c>
      <c r="D5" s="53"/>
      <c r="E5" s="33">
        <f>RA!D9</f>
        <v>100669.5359</v>
      </c>
      <c r="F5" s="43">
        <f>RA!I9</f>
        <v>20328.265299999999</v>
      </c>
      <c r="G5" s="34">
        <f t="shared" si="0"/>
        <v>80341.270600000003</v>
      </c>
      <c r="H5" s="45">
        <f>RA!J9</f>
        <v>20.1930654773188</v>
      </c>
      <c r="I5" s="38">
        <f>VLOOKUP(B5,RMS!B:D,3,FALSE)</f>
        <v>100669.537210839</v>
      </c>
      <c r="J5" s="39">
        <f>VLOOKUP(B5,RMS!B:E,4,FALSE)</f>
        <v>80341.254627743707</v>
      </c>
      <c r="K5" s="40">
        <f t="shared" si="1"/>
        <v>-1.3108389975968748E-3</v>
      </c>
      <c r="L5" s="40">
        <f t="shared" si="2"/>
        <v>1.5972256296663545E-2</v>
      </c>
    </row>
    <row r="6" spans="1:12">
      <c r="A6" s="56"/>
      <c r="B6" s="30">
        <v>14</v>
      </c>
      <c r="C6" s="53" t="s">
        <v>10</v>
      </c>
      <c r="D6" s="53"/>
      <c r="E6" s="33">
        <f>RA!D10</f>
        <v>148833.01019999999</v>
      </c>
      <c r="F6" s="43">
        <f>RA!I10</f>
        <v>34128.072999999997</v>
      </c>
      <c r="G6" s="34">
        <f t="shared" si="0"/>
        <v>114704.93719999999</v>
      </c>
      <c r="H6" s="45">
        <f>RA!J10</f>
        <v>22.930445977098199</v>
      </c>
      <c r="I6" s="38">
        <f>VLOOKUP(B6,RMS!B:D,3,FALSE)</f>
        <v>148835.11724102599</v>
      </c>
      <c r="J6" s="39">
        <f>VLOOKUP(B6,RMS!B:E,4,FALSE)</f>
        <v>114704.936505128</v>
      </c>
      <c r="K6" s="40">
        <f t="shared" si="1"/>
        <v>-2.1070410259999335</v>
      </c>
      <c r="L6" s="40">
        <f t="shared" si="2"/>
        <v>6.9487198197748512E-4</v>
      </c>
    </row>
    <row r="7" spans="1:12">
      <c r="A7" s="56"/>
      <c r="B7" s="30">
        <v>15</v>
      </c>
      <c r="C7" s="53" t="s">
        <v>11</v>
      </c>
      <c r="D7" s="53"/>
      <c r="E7" s="33">
        <f>RA!D11</f>
        <v>52888.897599999997</v>
      </c>
      <c r="F7" s="43">
        <f>RA!I11</f>
        <v>12014.3838</v>
      </c>
      <c r="G7" s="34">
        <f t="shared" si="0"/>
        <v>40874.513800000001</v>
      </c>
      <c r="H7" s="45">
        <f>RA!J11</f>
        <v>22.716268149253299</v>
      </c>
      <c r="I7" s="38">
        <f>VLOOKUP(B7,RMS!B:D,3,FALSE)</f>
        <v>52888.9058726496</v>
      </c>
      <c r="J7" s="39">
        <f>VLOOKUP(B7,RMS!B:E,4,FALSE)</f>
        <v>40874.513735042703</v>
      </c>
      <c r="K7" s="40">
        <f t="shared" si="1"/>
        <v>-8.272649603895843E-3</v>
      </c>
      <c r="L7" s="40">
        <f t="shared" si="2"/>
        <v>6.4957297581713647E-5</v>
      </c>
    </row>
    <row r="8" spans="1:12">
      <c r="A8" s="56"/>
      <c r="B8" s="30">
        <v>16</v>
      </c>
      <c r="C8" s="53" t="s">
        <v>12</v>
      </c>
      <c r="D8" s="53"/>
      <c r="E8" s="33">
        <f>RA!D12</f>
        <v>185121.02789999999</v>
      </c>
      <c r="F8" s="43">
        <f>RA!I12</f>
        <v>-4045.8224</v>
      </c>
      <c r="G8" s="34">
        <f t="shared" si="0"/>
        <v>189166.85029999999</v>
      </c>
      <c r="H8" s="45">
        <f>RA!J12</f>
        <v>-2.1855012614696099</v>
      </c>
      <c r="I8" s="38">
        <f>VLOOKUP(B8,RMS!B:D,3,FALSE)</f>
        <v>185121.04204444401</v>
      </c>
      <c r="J8" s="39">
        <f>VLOOKUP(B8,RMS!B:E,4,FALSE)</f>
        <v>189166.85120170901</v>
      </c>
      <c r="K8" s="40">
        <f t="shared" si="1"/>
        <v>-1.4144444023258984E-2</v>
      </c>
      <c r="L8" s="40">
        <f t="shared" si="2"/>
        <v>-9.0170901967212558E-4</v>
      </c>
    </row>
    <row r="9" spans="1:12">
      <c r="A9" s="56"/>
      <c r="B9" s="30">
        <v>17</v>
      </c>
      <c r="C9" s="53" t="s">
        <v>13</v>
      </c>
      <c r="D9" s="53"/>
      <c r="E9" s="33">
        <f>RA!D13</f>
        <v>285598.7169</v>
      </c>
      <c r="F9" s="43">
        <f>RA!I13</f>
        <v>50944.406900000002</v>
      </c>
      <c r="G9" s="34">
        <f t="shared" si="0"/>
        <v>234654.31</v>
      </c>
      <c r="H9" s="45">
        <f>RA!J13</f>
        <v>17.837757624743698</v>
      </c>
      <c r="I9" s="38">
        <f>VLOOKUP(B9,RMS!B:D,3,FALSE)</f>
        <v>285598.83535641001</v>
      </c>
      <c r="J9" s="39">
        <f>VLOOKUP(B9,RMS!B:E,4,FALSE)</f>
        <v>234654.30981709401</v>
      </c>
      <c r="K9" s="40">
        <f t="shared" si="1"/>
        <v>-0.1184564100112766</v>
      </c>
      <c r="L9" s="40">
        <f t="shared" si="2"/>
        <v>1.8290599109604955E-4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151569.77050000001</v>
      </c>
      <c r="F10" s="43">
        <f>RA!I14</f>
        <v>17573.0393</v>
      </c>
      <c r="G10" s="34">
        <f t="shared" si="0"/>
        <v>133996.73120000001</v>
      </c>
      <c r="H10" s="45">
        <f>RA!J14</f>
        <v>11.5940264618927</v>
      </c>
      <c r="I10" s="38">
        <f>VLOOKUP(B10,RMS!B:D,3,FALSE)</f>
        <v>151569.756752991</v>
      </c>
      <c r="J10" s="39">
        <f>VLOOKUP(B10,RMS!B:E,4,FALSE)</f>
        <v>133996.73094786299</v>
      </c>
      <c r="K10" s="40">
        <f t="shared" si="1"/>
        <v>1.3747009012149647E-2</v>
      </c>
      <c r="L10" s="40">
        <f t="shared" si="2"/>
        <v>2.5213701883330941E-4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90202.171499999997</v>
      </c>
      <c r="F11" s="43">
        <f>RA!I15</f>
        <v>12194.1967</v>
      </c>
      <c r="G11" s="34">
        <f t="shared" si="0"/>
        <v>78007.974799999996</v>
      </c>
      <c r="H11" s="45">
        <f>RA!J15</f>
        <v>13.5187396236908</v>
      </c>
      <c r="I11" s="38">
        <f>VLOOKUP(B11,RMS!B:D,3,FALSE)</f>
        <v>90202.186076923099</v>
      </c>
      <c r="J11" s="39">
        <f>VLOOKUP(B11,RMS!B:E,4,FALSE)</f>
        <v>78007.975419658105</v>
      </c>
      <c r="K11" s="40">
        <f t="shared" si="1"/>
        <v>-1.4576923102140427E-2</v>
      </c>
      <c r="L11" s="40">
        <f t="shared" si="2"/>
        <v>-6.1965810891706496E-4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739400.91029999999</v>
      </c>
      <c r="F12" s="43">
        <f>RA!I16</f>
        <v>61610.781900000002</v>
      </c>
      <c r="G12" s="34">
        <f t="shared" si="0"/>
        <v>677790.12840000005</v>
      </c>
      <c r="H12" s="45">
        <f>RA!J16</f>
        <v>8.3325271908310796</v>
      </c>
      <c r="I12" s="38">
        <f>VLOOKUP(B12,RMS!B:D,3,FALSE)</f>
        <v>739400.49399999995</v>
      </c>
      <c r="J12" s="39">
        <f>VLOOKUP(B12,RMS!B:E,4,FALSE)</f>
        <v>677790.12840000005</v>
      </c>
      <c r="K12" s="40">
        <f t="shared" si="1"/>
        <v>0.41630000004079193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384164.9964</v>
      </c>
      <c r="F13" s="43">
        <f>RA!I17</f>
        <v>52820.6705</v>
      </c>
      <c r="G13" s="34">
        <f t="shared" si="0"/>
        <v>331344.3259</v>
      </c>
      <c r="H13" s="45">
        <f>RA!J17</f>
        <v>13.749475094030201</v>
      </c>
      <c r="I13" s="38">
        <f>VLOOKUP(B13,RMS!B:D,3,FALSE)</f>
        <v>384165.04731709399</v>
      </c>
      <c r="J13" s="39">
        <f>VLOOKUP(B13,RMS!B:E,4,FALSE)</f>
        <v>331344.32457606797</v>
      </c>
      <c r="K13" s="40">
        <f t="shared" si="1"/>
        <v>-5.0917093991301954E-2</v>
      </c>
      <c r="L13" s="40">
        <f t="shared" si="2"/>
        <v>1.323932025115937E-3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1466826.395</v>
      </c>
      <c r="F14" s="43">
        <f>RA!I18</f>
        <v>218543.03589999999</v>
      </c>
      <c r="G14" s="34">
        <f t="shared" si="0"/>
        <v>1248283.3591</v>
      </c>
      <c r="H14" s="45">
        <f>RA!J18</f>
        <v>14.8990389486412</v>
      </c>
      <c r="I14" s="38">
        <f>VLOOKUP(B14,RMS!B:D,3,FALSE)</f>
        <v>1466826.5273324801</v>
      </c>
      <c r="J14" s="39">
        <f>VLOOKUP(B14,RMS!B:E,4,FALSE)</f>
        <v>1248283.36356496</v>
      </c>
      <c r="K14" s="40">
        <f t="shared" si="1"/>
        <v>-0.13233248004689813</v>
      </c>
      <c r="L14" s="40">
        <f t="shared" si="2"/>
        <v>-4.4649599585682154E-3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354026.69040000002</v>
      </c>
      <c r="F15" s="43">
        <f>RA!I19</f>
        <v>53952.159699999997</v>
      </c>
      <c r="G15" s="34">
        <f t="shared" si="0"/>
        <v>300074.5307</v>
      </c>
      <c r="H15" s="45">
        <f>RA!J19</f>
        <v>15.239574066871</v>
      </c>
      <c r="I15" s="38">
        <f>VLOOKUP(B15,RMS!B:D,3,FALSE)</f>
        <v>354026.71335812</v>
      </c>
      <c r="J15" s="39">
        <f>VLOOKUP(B15,RMS!B:E,4,FALSE)</f>
        <v>300074.53063675202</v>
      </c>
      <c r="K15" s="40">
        <f t="shared" si="1"/>
        <v>-2.2958119981922209E-2</v>
      </c>
      <c r="L15" s="40">
        <f t="shared" si="2"/>
        <v>6.3247978687286377E-5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767041.64150000003</v>
      </c>
      <c r="F16" s="43">
        <f>RA!I20</f>
        <v>28246.106800000001</v>
      </c>
      <c r="G16" s="34">
        <f t="shared" si="0"/>
        <v>738795.53470000008</v>
      </c>
      <c r="H16" s="45">
        <f>RA!J20</f>
        <v>3.6824737109139098</v>
      </c>
      <c r="I16" s="38">
        <f>VLOOKUP(B16,RMS!B:D,3,FALSE)</f>
        <v>767041.64170000004</v>
      </c>
      <c r="J16" s="39">
        <f>VLOOKUP(B16,RMS!B:E,4,FALSE)</f>
        <v>738795.53469999996</v>
      </c>
      <c r="K16" s="40">
        <f t="shared" si="1"/>
        <v>-2.0000000949949026E-4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314357.67290000001</v>
      </c>
      <c r="F17" s="43">
        <f>RA!I21</f>
        <v>26590.370999999999</v>
      </c>
      <c r="G17" s="34">
        <f t="shared" si="0"/>
        <v>287767.30190000002</v>
      </c>
      <c r="H17" s="45">
        <f>RA!J21</f>
        <v>8.4586359081677802</v>
      </c>
      <c r="I17" s="38">
        <f>VLOOKUP(B17,RMS!B:D,3,FALSE)</f>
        <v>314357.48309793498</v>
      </c>
      <c r="J17" s="39">
        <f>VLOOKUP(B17,RMS!B:E,4,FALSE)</f>
        <v>287767.30177345098</v>
      </c>
      <c r="K17" s="40">
        <f t="shared" si="1"/>
        <v>0.18980206502601504</v>
      </c>
      <c r="L17" s="40">
        <f t="shared" si="2"/>
        <v>1.2654904276132584E-4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1037030.645</v>
      </c>
      <c r="F18" s="43">
        <f>RA!I22</f>
        <v>130979.7599</v>
      </c>
      <c r="G18" s="34">
        <f t="shared" si="0"/>
        <v>906050.88510000007</v>
      </c>
      <c r="H18" s="45">
        <f>RA!J22</f>
        <v>12.6302689830347</v>
      </c>
      <c r="I18" s="38">
        <f>VLOOKUP(B18,RMS!B:D,3,FALSE)</f>
        <v>1037030.84128142</v>
      </c>
      <c r="J18" s="39">
        <f>VLOOKUP(B18,RMS!B:E,4,FALSE)</f>
        <v>906050.88642920402</v>
      </c>
      <c r="K18" s="40">
        <f t="shared" si="1"/>
        <v>-0.19628141995053738</v>
      </c>
      <c r="L18" s="40">
        <f t="shared" si="2"/>
        <v>-1.3292039511725307E-3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2197188.1699000001</v>
      </c>
      <c r="F19" s="43">
        <f>RA!I23</f>
        <v>215736.74739999999</v>
      </c>
      <c r="G19" s="34">
        <f t="shared" si="0"/>
        <v>1981451.4225000001</v>
      </c>
      <c r="H19" s="45">
        <f>RA!J23</f>
        <v>9.8187651997880003</v>
      </c>
      <c r="I19" s="38">
        <f>VLOOKUP(B19,RMS!B:D,3,FALSE)</f>
        <v>2197188.93122222</v>
      </c>
      <c r="J19" s="39">
        <f>VLOOKUP(B19,RMS!B:E,4,FALSE)</f>
        <v>1981451.45173333</v>
      </c>
      <c r="K19" s="40">
        <f t="shared" si="1"/>
        <v>-0.76132221985608339</v>
      </c>
      <c r="L19" s="40">
        <f t="shared" si="2"/>
        <v>-2.9233329929411411E-2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266912.7709</v>
      </c>
      <c r="F20" s="43">
        <f>RA!I24</f>
        <v>46022.5939</v>
      </c>
      <c r="G20" s="34">
        <f t="shared" si="0"/>
        <v>220890.177</v>
      </c>
      <c r="H20" s="45">
        <f>RA!J24</f>
        <v>17.242559711480599</v>
      </c>
      <c r="I20" s="38">
        <f>VLOOKUP(B20,RMS!B:D,3,FALSE)</f>
        <v>266912.77461903001</v>
      </c>
      <c r="J20" s="39">
        <f>VLOOKUP(B20,RMS!B:E,4,FALSE)</f>
        <v>220890.16469367</v>
      </c>
      <c r="K20" s="40">
        <f t="shared" si="1"/>
        <v>-3.7190300063230097E-3</v>
      </c>
      <c r="L20" s="40">
        <f t="shared" si="2"/>
        <v>1.230632999795489E-2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166316.79889999999</v>
      </c>
      <c r="F21" s="43">
        <f>RA!I25</f>
        <v>20117.6149</v>
      </c>
      <c r="G21" s="34">
        <f t="shared" si="0"/>
        <v>146199.18400000001</v>
      </c>
      <c r="H21" s="45">
        <f>RA!J25</f>
        <v>12.0959608608725</v>
      </c>
      <c r="I21" s="38">
        <f>VLOOKUP(B21,RMS!B:D,3,FALSE)</f>
        <v>166316.798835678</v>
      </c>
      <c r="J21" s="39">
        <f>VLOOKUP(B21,RMS!B:E,4,FALSE)</f>
        <v>146199.18706582501</v>
      </c>
      <c r="K21" s="40">
        <f t="shared" si="1"/>
        <v>6.4321997342631221E-5</v>
      </c>
      <c r="L21" s="40">
        <f t="shared" si="2"/>
        <v>-3.06582500343211E-3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488909.46</v>
      </c>
      <c r="F22" s="43">
        <f>RA!I26</f>
        <v>105666.712</v>
      </c>
      <c r="G22" s="34">
        <f t="shared" si="0"/>
        <v>383242.74800000002</v>
      </c>
      <c r="H22" s="45">
        <f>RA!J26</f>
        <v>21.612736231366799</v>
      </c>
      <c r="I22" s="38">
        <f>VLOOKUP(B22,RMS!B:D,3,FALSE)</f>
        <v>488909.46694562398</v>
      </c>
      <c r="J22" s="39">
        <f>VLOOKUP(B22,RMS!B:E,4,FALSE)</f>
        <v>383242.71776058403</v>
      </c>
      <c r="K22" s="40">
        <f t="shared" si="1"/>
        <v>-6.9456239580176771E-3</v>
      </c>
      <c r="L22" s="40">
        <f t="shared" si="2"/>
        <v>3.0239415995310992E-2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216076.4662</v>
      </c>
      <c r="F23" s="43">
        <f>RA!I27</f>
        <v>59974.359600000003</v>
      </c>
      <c r="G23" s="34">
        <f t="shared" si="0"/>
        <v>156102.1066</v>
      </c>
      <c r="H23" s="45">
        <f>RA!J27</f>
        <v>27.7560812867459</v>
      </c>
      <c r="I23" s="38">
        <f>VLOOKUP(B23,RMS!B:D,3,FALSE)</f>
        <v>216076.402999221</v>
      </c>
      <c r="J23" s="39">
        <f>VLOOKUP(B23,RMS!B:E,4,FALSE)</f>
        <v>156102.104585402</v>
      </c>
      <c r="K23" s="40">
        <f t="shared" si="1"/>
        <v>6.320077899727039E-2</v>
      </c>
      <c r="L23" s="40">
        <f t="shared" si="2"/>
        <v>2.0145979942753911E-3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714149.56480000005</v>
      </c>
      <c r="F24" s="43">
        <f>RA!I28</f>
        <v>47369.152099999999</v>
      </c>
      <c r="G24" s="34">
        <f t="shared" si="0"/>
        <v>666780.4127000001</v>
      </c>
      <c r="H24" s="45">
        <f>RA!J28</f>
        <v>6.6329455949841396</v>
      </c>
      <c r="I24" s="38">
        <f>VLOOKUP(B24,RMS!B:D,3,FALSE)</f>
        <v>714149.56464601797</v>
      </c>
      <c r="J24" s="39">
        <f>VLOOKUP(B24,RMS!B:E,4,FALSE)</f>
        <v>666780.40711889195</v>
      </c>
      <c r="K24" s="40">
        <f t="shared" si="1"/>
        <v>1.5398208051919937E-4</v>
      </c>
      <c r="L24" s="40">
        <f t="shared" si="2"/>
        <v>5.5811081547290087E-3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430628.30910000001</v>
      </c>
      <c r="F25" s="43">
        <f>RA!I29</f>
        <v>68048.210099999997</v>
      </c>
      <c r="G25" s="34">
        <f t="shared" si="0"/>
        <v>362580.09900000005</v>
      </c>
      <c r="H25" s="45">
        <f>RA!J29</f>
        <v>15.8020754005278</v>
      </c>
      <c r="I25" s="38">
        <f>VLOOKUP(B25,RMS!B:D,3,FALSE)</f>
        <v>430628.30789646</v>
      </c>
      <c r="J25" s="39">
        <f>VLOOKUP(B25,RMS!B:E,4,FALSE)</f>
        <v>362580.04174351803</v>
      </c>
      <c r="K25" s="40">
        <f t="shared" si="1"/>
        <v>1.203540014103055E-3</v>
      </c>
      <c r="L25" s="40">
        <f t="shared" si="2"/>
        <v>5.7256482017692178E-2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978786.05489999999</v>
      </c>
      <c r="F26" s="43">
        <f>RA!I30</f>
        <v>135797.70259999999</v>
      </c>
      <c r="G26" s="34">
        <f t="shared" si="0"/>
        <v>842988.35230000003</v>
      </c>
      <c r="H26" s="45">
        <f>RA!J30</f>
        <v>13.874094539881201</v>
      </c>
      <c r="I26" s="38">
        <f>VLOOKUP(B26,RMS!B:D,3,FALSE)</f>
        <v>978786.04764336301</v>
      </c>
      <c r="J26" s="39">
        <f>VLOOKUP(B26,RMS!B:E,4,FALSE)</f>
        <v>842988.33125888195</v>
      </c>
      <c r="K26" s="40">
        <f t="shared" si="1"/>
        <v>7.2566369781270623E-3</v>
      </c>
      <c r="L26" s="40">
        <f t="shared" si="2"/>
        <v>2.1041118074208498E-2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721222.94409999996</v>
      </c>
      <c r="F27" s="43">
        <f>RA!I31</f>
        <v>21374.314900000001</v>
      </c>
      <c r="G27" s="34">
        <f t="shared" si="0"/>
        <v>699848.62919999997</v>
      </c>
      <c r="H27" s="45">
        <f>RA!J31</f>
        <v>2.9636210376907202</v>
      </c>
      <c r="I27" s="38">
        <f>VLOOKUP(B27,RMS!B:D,3,FALSE)</f>
        <v>721222.88486303599</v>
      </c>
      <c r="J27" s="39">
        <f>VLOOKUP(B27,RMS!B:E,4,FALSE)</f>
        <v>699848.63022035395</v>
      </c>
      <c r="K27" s="40">
        <f t="shared" si="1"/>
        <v>5.9236963978037238E-2</v>
      </c>
      <c r="L27" s="40">
        <f t="shared" si="2"/>
        <v>-1.0203539859503508E-3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115617.524</v>
      </c>
      <c r="F28" s="43">
        <f>RA!I32</f>
        <v>30212.156299999999</v>
      </c>
      <c r="G28" s="34">
        <f t="shared" si="0"/>
        <v>85405.367700000003</v>
      </c>
      <c r="H28" s="45">
        <f>RA!J32</f>
        <v>26.1311220434023</v>
      </c>
      <c r="I28" s="38">
        <f>VLOOKUP(B28,RMS!B:D,3,FALSE)</f>
        <v>115617.428503555</v>
      </c>
      <c r="J28" s="39">
        <f>VLOOKUP(B28,RMS!B:E,4,FALSE)</f>
        <v>85405.401882479899</v>
      </c>
      <c r="K28" s="40">
        <f t="shared" si="1"/>
        <v>9.5496445006574504E-2</v>
      </c>
      <c r="L28" s="40">
        <f t="shared" si="2"/>
        <v>-3.4182479896117002E-2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120.1713</v>
      </c>
      <c r="F29" s="43">
        <f>RA!I33</f>
        <v>25.2149</v>
      </c>
      <c r="G29" s="34">
        <f t="shared" si="0"/>
        <v>94.956400000000002</v>
      </c>
      <c r="H29" s="45">
        <f>RA!J33</f>
        <v>20.982464199022601</v>
      </c>
      <c r="I29" s="38">
        <f>VLOOKUP(B29,RMS!B:D,3,FALSE)</f>
        <v>120.1712</v>
      </c>
      <c r="J29" s="39">
        <f>VLOOKUP(B29,RMS!B:E,4,FALSE)</f>
        <v>94.956400000000002</v>
      </c>
      <c r="K29" s="40">
        <f t="shared" si="1"/>
        <v>1.0000000000331966E-4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88444.057799999995</v>
      </c>
      <c r="F31" s="43">
        <f>RA!I35</f>
        <v>13613.055399999999</v>
      </c>
      <c r="G31" s="34">
        <f t="shared" si="0"/>
        <v>74831.002399999998</v>
      </c>
      <c r="H31" s="45">
        <f>RA!J35</f>
        <v>15.3917128392994</v>
      </c>
      <c r="I31" s="38">
        <f>VLOOKUP(B31,RMS!B:D,3,FALSE)</f>
        <v>88444.0573</v>
      </c>
      <c r="J31" s="39">
        <f>VLOOKUP(B31,RMS!B:E,4,FALSE)</f>
        <v>74831.004799999995</v>
      </c>
      <c r="K31" s="40">
        <f t="shared" si="1"/>
        <v>4.999999946448952E-4</v>
      </c>
      <c r="L31" s="40">
        <f t="shared" si="2"/>
        <v>-2.3999999975785613E-3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308941.8885</v>
      </c>
      <c r="F35" s="43">
        <f>RA!I39</f>
        <v>5709.1229999999996</v>
      </c>
      <c r="G35" s="34">
        <f t="shared" si="0"/>
        <v>303232.76549999998</v>
      </c>
      <c r="H35" s="45">
        <f>RA!J39</f>
        <v>1.84796015448711</v>
      </c>
      <c r="I35" s="38">
        <f>VLOOKUP(B35,RMS!B:D,3,FALSE)</f>
        <v>308941.88888888899</v>
      </c>
      <c r="J35" s="39">
        <f>VLOOKUP(B35,RMS!B:E,4,FALSE)</f>
        <v>303232.764529915</v>
      </c>
      <c r="K35" s="40">
        <f t="shared" si="1"/>
        <v>-3.8888899143785238E-4</v>
      </c>
      <c r="L35" s="40">
        <f t="shared" si="2"/>
        <v>9.7008497687056661E-4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416606.0772</v>
      </c>
      <c r="F36" s="43">
        <f>RA!I40</f>
        <v>27838.280699999999</v>
      </c>
      <c r="G36" s="34">
        <f t="shared" si="0"/>
        <v>388767.7965</v>
      </c>
      <c r="H36" s="45">
        <f>RA!J40</f>
        <v>6.68215905228758</v>
      </c>
      <c r="I36" s="38">
        <f>VLOOKUP(B36,RMS!B:D,3,FALSE)</f>
        <v>416606.07254188001</v>
      </c>
      <c r="J36" s="39">
        <f>VLOOKUP(B36,RMS!B:E,4,FALSE)</f>
        <v>388767.79656581202</v>
      </c>
      <c r="K36" s="40">
        <f t="shared" si="1"/>
        <v>4.6581199858337641E-3</v>
      </c>
      <c r="L36" s="40">
        <f t="shared" si="2"/>
        <v>-6.5812026150524616E-5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15961.082700000001</v>
      </c>
      <c r="F39" s="43">
        <f>RA!I43</f>
        <v>1503.5360000000001</v>
      </c>
      <c r="G39" s="34">
        <f t="shared" si="0"/>
        <v>14457.546700000001</v>
      </c>
      <c r="H39" s="45">
        <f>RA!J43</f>
        <v>9.4200125910004893</v>
      </c>
      <c r="I39" s="38">
        <f>VLOOKUP(B39,RMS!B:D,3,FALSE)</f>
        <v>15961.0826715075</v>
      </c>
      <c r="J39" s="39">
        <f>VLOOKUP(B39,RMS!B:E,4,FALSE)</f>
        <v>14457.546252174599</v>
      </c>
      <c r="K39" s="40">
        <f t="shared" si="1"/>
        <v>2.8492500860011205E-5</v>
      </c>
      <c r="L39" s="40">
        <f t="shared" si="2"/>
        <v>4.4782540135201998E-4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13728366.2574</v>
      </c>
      <c r="E7" s="7">
        <v>16716716</v>
      </c>
      <c r="F7" s="47">
        <v>82.123583707469805</v>
      </c>
      <c r="G7" s="16"/>
      <c r="H7" s="16"/>
      <c r="I7" s="7">
        <v>1590309.5042999999</v>
      </c>
      <c r="J7" s="47">
        <v>11.5841133204235</v>
      </c>
      <c r="K7" s="16"/>
      <c r="L7" s="16"/>
      <c r="M7" s="16"/>
      <c r="N7" s="7">
        <v>27312982.404199999</v>
      </c>
      <c r="O7" s="7">
        <v>885225955.13670003</v>
      </c>
      <c r="P7" s="7">
        <v>1470265</v>
      </c>
      <c r="Q7" s="7">
        <v>1412540</v>
      </c>
      <c r="R7" s="7">
        <v>4.0866099367097499</v>
      </c>
      <c r="S7" s="7">
        <v>10.716016999996601</v>
      </c>
      <c r="T7" s="7">
        <v>11.0488875922098</v>
      </c>
      <c r="U7" s="48">
        <v>-3.0127068398078198</v>
      </c>
    </row>
    <row r="8" spans="1:23" ht="12" thickBot="1">
      <c r="A8" s="67">
        <v>41457</v>
      </c>
      <c r="B8" s="57" t="s">
        <v>8</v>
      </c>
      <c r="C8" s="58"/>
      <c r="D8" s="8">
        <v>524752.83510000003</v>
      </c>
      <c r="E8" s="8">
        <v>523324</v>
      </c>
      <c r="F8" s="49">
        <v>100.273030684624</v>
      </c>
      <c r="G8" s="9"/>
      <c r="H8" s="9"/>
      <c r="I8" s="8">
        <v>75421.302200000006</v>
      </c>
      <c r="J8" s="49">
        <v>14.372728864938299</v>
      </c>
      <c r="K8" s="9"/>
      <c r="L8" s="9"/>
      <c r="M8" s="9"/>
      <c r="N8" s="8">
        <v>1067701.4776000001</v>
      </c>
      <c r="O8" s="8">
        <v>26533471.721999999</v>
      </c>
      <c r="P8" s="8">
        <v>47722</v>
      </c>
      <c r="Q8" s="8">
        <v>47846</v>
      </c>
      <c r="R8" s="8">
        <v>-0.25916482046566303</v>
      </c>
      <c r="S8" s="8">
        <v>12.953357570931599</v>
      </c>
      <c r="T8" s="8">
        <v>13.3668246039376</v>
      </c>
      <c r="U8" s="50">
        <v>-3.0932330247244102</v>
      </c>
    </row>
    <row r="9" spans="1:23" ht="12" thickBot="1">
      <c r="A9" s="68"/>
      <c r="B9" s="57" t="s">
        <v>9</v>
      </c>
      <c r="C9" s="58"/>
      <c r="D9" s="8">
        <v>100669.5359</v>
      </c>
      <c r="E9" s="8">
        <v>115682</v>
      </c>
      <c r="F9" s="49">
        <v>87.022644750263694</v>
      </c>
      <c r="G9" s="9"/>
      <c r="H9" s="9"/>
      <c r="I9" s="8">
        <v>20328.265299999999</v>
      </c>
      <c r="J9" s="49">
        <v>20.1930654773188</v>
      </c>
      <c r="K9" s="9"/>
      <c r="L9" s="9"/>
      <c r="M9" s="9"/>
      <c r="N9" s="8">
        <v>192721.734</v>
      </c>
      <c r="O9" s="8">
        <v>5275696.9552999996</v>
      </c>
      <c r="P9" s="8">
        <v>9028</v>
      </c>
      <c r="Q9" s="8">
        <v>8377</v>
      </c>
      <c r="R9" s="8">
        <v>7.7712785006565497</v>
      </c>
      <c r="S9" s="8">
        <v>12.805193841382399</v>
      </c>
      <c r="T9" s="8">
        <v>12.6291906410409</v>
      </c>
      <c r="U9" s="50">
        <v>1.39362216743697</v>
      </c>
    </row>
    <row r="10" spans="1:23" ht="12" thickBot="1">
      <c r="A10" s="68"/>
      <c r="B10" s="57" t="s">
        <v>10</v>
      </c>
      <c r="C10" s="58"/>
      <c r="D10" s="8">
        <v>148833.01019999999</v>
      </c>
      <c r="E10" s="8">
        <v>149317</v>
      </c>
      <c r="F10" s="49">
        <v>99.675864235150698</v>
      </c>
      <c r="G10" s="9"/>
      <c r="H10" s="9"/>
      <c r="I10" s="8">
        <v>34128.072999999997</v>
      </c>
      <c r="J10" s="49">
        <v>22.930445977098199</v>
      </c>
      <c r="K10" s="9"/>
      <c r="L10" s="9"/>
      <c r="M10" s="9"/>
      <c r="N10" s="8">
        <v>274126.19449999998</v>
      </c>
      <c r="O10" s="8">
        <v>8685430.3570000008</v>
      </c>
      <c r="P10" s="8">
        <v>91566</v>
      </c>
      <c r="Q10" s="8">
        <v>88259</v>
      </c>
      <c r="R10" s="8">
        <v>3.7469266590375998</v>
      </c>
      <c r="S10" s="8">
        <v>1.9351921018718701</v>
      </c>
      <c r="T10" s="8">
        <v>1.67412513171461</v>
      </c>
      <c r="U10" s="50">
        <v>15.5942327853283</v>
      </c>
    </row>
    <row r="11" spans="1:23" ht="12" thickBot="1">
      <c r="A11" s="68"/>
      <c r="B11" s="57" t="s">
        <v>11</v>
      </c>
      <c r="C11" s="58"/>
      <c r="D11" s="8">
        <v>52888.897599999997</v>
      </c>
      <c r="E11" s="8">
        <v>62093</v>
      </c>
      <c r="F11" s="49">
        <v>85.176908186107994</v>
      </c>
      <c r="G11" s="9"/>
      <c r="H11" s="9"/>
      <c r="I11" s="8">
        <v>12014.3838</v>
      </c>
      <c r="J11" s="49">
        <v>22.716268149253299</v>
      </c>
      <c r="K11" s="9"/>
      <c r="L11" s="9"/>
      <c r="M11" s="9"/>
      <c r="N11" s="8">
        <v>107428.999</v>
      </c>
      <c r="O11" s="8">
        <v>3326249.3067000001</v>
      </c>
      <c r="P11" s="8">
        <v>3293</v>
      </c>
      <c r="Q11" s="8">
        <v>3258</v>
      </c>
      <c r="R11" s="8">
        <v>1.0742786985880901</v>
      </c>
      <c r="S11" s="8">
        <v>19.124142119647701</v>
      </c>
      <c r="T11" s="8">
        <v>19.989840392879099</v>
      </c>
      <c r="U11" s="50">
        <v>-4.3306912722510402</v>
      </c>
    </row>
    <row r="12" spans="1:23" ht="12" thickBot="1">
      <c r="A12" s="68"/>
      <c r="B12" s="57" t="s">
        <v>12</v>
      </c>
      <c r="C12" s="58"/>
      <c r="D12" s="8">
        <v>185121.02789999999</v>
      </c>
      <c r="E12" s="8">
        <v>282537</v>
      </c>
      <c r="F12" s="49">
        <v>65.520985888573904</v>
      </c>
      <c r="G12" s="9"/>
      <c r="H12" s="9"/>
      <c r="I12" s="8">
        <v>-4045.8224</v>
      </c>
      <c r="J12" s="49">
        <v>-2.1855012614696099</v>
      </c>
      <c r="K12" s="9"/>
      <c r="L12" s="9"/>
      <c r="M12" s="9"/>
      <c r="N12" s="8">
        <v>365535.67540000001</v>
      </c>
      <c r="O12" s="8">
        <v>13406926.4562</v>
      </c>
      <c r="P12" s="8">
        <v>3438</v>
      </c>
      <c r="Q12" s="8">
        <v>3544</v>
      </c>
      <c r="R12" s="8">
        <v>-2.9909706546275499</v>
      </c>
      <c r="S12" s="8">
        <v>63.973944153577698</v>
      </c>
      <c r="T12" s="8">
        <v>60.9502144469526</v>
      </c>
      <c r="U12" s="50">
        <v>4.9609828842468504</v>
      </c>
    </row>
    <row r="13" spans="1:23" ht="12" thickBot="1">
      <c r="A13" s="68"/>
      <c r="B13" s="57" t="s">
        <v>13</v>
      </c>
      <c r="C13" s="58"/>
      <c r="D13" s="8">
        <v>285598.7169</v>
      </c>
      <c r="E13" s="8">
        <v>318546</v>
      </c>
      <c r="F13" s="49">
        <v>89.656977924695298</v>
      </c>
      <c r="G13" s="9"/>
      <c r="H13" s="9"/>
      <c r="I13" s="8">
        <v>50944.406900000002</v>
      </c>
      <c r="J13" s="49">
        <v>17.837757624743698</v>
      </c>
      <c r="K13" s="9"/>
      <c r="L13" s="9"/>
      <c r="M13" s="9"/>
      <c r="N13" s="8">
        <v>569325.33689999999</v>
      </c>
      <c r="O13" s="8">
        <v>15299642.609200001</v>
      </c>
      <c r="P13" s="8">
        <v>18672</v>
      </c>
      <c r="Q13" s="8">
        <v>18527</v>
      </c>
      <c r="R13" s="8">
        <v>0.78264155017002701</v>
      </c>
      <c r="S13" s="8">
        <v>17.995893316195399</v>
      </c>
      <c r="T13" s="8">
        <v>18.004462136341601</v>
      </c>
      <c r="U13" s="50">
        <v>-4.7592758291203997E-2</v>
      </c>
    </row>
    <row r="14" spans="1:23" ht="12" thickBot="1">
      <c r="A14" s="68"/>
      <c r="B14" s="57" t="s">
        <v>14</v>
      </c>
      <c r="C14" s="58"/>
      <c r="D14" s="8">
        <v>151569.77050000001</v>
      </c>
      <c r="E14" s="8">
        <v>160564</v>
      </c>
      <c r="F14" s="49">
        <v>94.398352370394406</v>
      </c>
      <c r="G14" s="9"/>
      <c r="H14" s="9"/>
      <c r="I14" s="8">
        <v>17573.0393</v>
      </c>
      <c r="J14" s="49">
        <v>11.5940264618927</v>
      </c>
      <c r="K14" s="9"/>
      <c r="L14" s="9"/>
      <c r="M14" s="9"/>
      <c r="N14" s="8">
        <v>290120.94819999998</v>
      </c>
      <c r="O14" s="8">
        <v>8915844.5704999994</v>
      </c>
      <c r="P14" s="8">
        <v>3543</v>
      </c>
      <c r="Q14" s="8">
        <v>3367</v>
      </c>
      <c r="R14" s="8">
        <v>5.2272052272052303</v>
      </c>
      <c r="S14" s="8">
        <v>50.3685294947784</v>
      </c>
      <c r="T14" s="8">
        <v>48.430962280962298</v>
      </c>
      <c r="U14" s="50">
        <v>4.0006787446752696</v>
      </c>
    </row>
    <row r="15" spans="1:23" ht="12" thickBot="1">
      <c r="A15" s="68"/>
      <c r="B15" s="57" t="s">
        <v>15</v>
      </c>
      <c r="C15" s="58"/>
      <c r="D15" s="8">
        <v>90202.171499999997</v>
      </c>
      <c r="E15" s="8">
        <v>139263</v>
      </c>
      <c r="F15" s="49">
        <v>64.771096055664501</v>
      </c>
      <c r="G15" s="9"/>
      <c r="H15" s="9"/>
      <c r="I15" s="8">
        <v>12194.1967</v>
      </c>
      <c r="J15" s="49">
        <v>13.5187396236908</v>
      </c>
      <c r="K15" s="9"/>
      <c r="L15" s="9"/>
      <c r="M15" s="9"/>
      <c r="N15" s="8">
        <v>178093.8297</v>
      </c>
      <c r="O15" s="8">
        <v>5685745.6393999998</v>
      </c>
      <c r="P15" s="8">
        <v>5324</v>
      </c>
      <c r="Q15" s="8">
        <v>5266</v>
      </c>
      <c r="R15" s="8">
        <v>1.1014052411697699</v>
      </c>
      <c r="S15" s="8">
        <v>19.976239669421499</v>
      </c>
      <c r="T15" s="8">
        <v>19.676889479681002</v>
      </c>
      <c r="U15" s="50">
        <v>1.52132881596776</v>
      </c>
    </row>
    <row r="16" spans="1:23" ht="12" thickBot="1">
      <c r="A16" s="68"/>
      <c r="B16" s="57" t="s">
        <v>16</v>
      </c>
      <c r="C16" s="58"/>
      <c r="D16" s="8">
        <v>739400.91029999999</v>
      </c>
      <c r="E16" s="8">
        <v>844141</v>
      </c>
      <c r="F16" s="49">
        <v>87.5921096475589</v>
      </c>
      <c r="G16" s="9"/>
      <c r="H16" s="9"/>
      <c r="I16" s="8">
        <v>61610.781900000002</v>
      </c>
      <c r="J16" s="49">
        <v>8.3325271908310796</v>
      </c>
      <c r="K16" s="9"/>
      <c r="L16" s="9"/>
      <c r="M16" s="9"/>
      <c r="N16" s="8">
        <v>1468663.0146999999</v>
      </c>
      <c r="O16" s="8">
        <v>48164658.424999997</v>
      </c>
      <c r="P16" s="8">
        <v>95589</v>
      </c>
      <c r="Q16" s="8">
        <v>92854</v>
      </c>
      <c r="R16" s="8">
        <v>2.94548430869968</v>
      </c>
      <c r="S16" s="8">
        <v>9.0210151795708704</v>
      </c>
      <c r="T16" s="8">
        <v>9.1518991104314296</v>
      </c>
      <c r="U16" s="50">
        <v>-1.43012864631972</v>
      </c>
    </row>
    <row r="17" spans="1:21" ht="12" thickBot="1">
      <c r="A17" s="68"/>
      <c r="B17" s="57" t="s">
        <v>17</v>
      </c>
      <c r="C17" s="58"/>
      <c r="D17" s="8">
        <v>384164.9964</v>
      </c>
      <c r="E17" s="8">
        <v>552827</v>
      </c>
      <c r="F17" s="49">
        <v>69.490997436811199</v>
      </c>
      <c r="G17" s="9"/>
      <c r="H17" s="9"/>
      <c r="I17" s="8">
        <v>52820.6705</v>
      </c>
      <c r="J17" s="49">
        <v>13.749475094030201</v>
      </c>
      <c r="K17" s="9"/>
      <c r="L17" s="9"/>
      <c r="M17" s="9"/>
      <c r="N17" s="8">
        <v>817081.17859999998</v>
      </c>
      <c r="O17" s="8">
        <v>37668750.294399999</v>
      </c>
      <c r="P17" s="8">
        <v>16319</v>
      </c>
      <c r="Q17" s="8">
        <v>16687</v>
      </c>
      <c r="R17" s="8">
        <v>-2.2053095223826902</v>
      </c>
      <c r="S17" s="8">
        <v>27.625113671180799</v>
      </c>
      <c r="T17" s="8">
        <v>30.396985677473499</v>
      </c>
      <c r="U17" s="50">
        <v>-9.1189042088038992</v>
      </c>
    </row>
    <row r="18" spans="1:21" ht="12" thickBot="1">
      <c r="A18" s="68"/>
      <c r="B18" s="57" t="s">
        <v>18</v>
      </c>
      <c r="C18" s="58"/>
      <c r="D18" s="8">
        <v>1466826.395</v>
      </c>
      <c r="E18" s="8">
        <v>1615047</v>
      </c>
      <c r="F18" s="49">
        <v>90.82252064491</v>
      </c>
      <c r="G18" s="9"/>
      <c r="H18" s="9"/>
      <c r="I18" s="8">
        <v>218543.03589999999</v>
      </c>
      <c r="J18" s="49">
        <v>14.8990389486412</v>
      </c>
      <c r="K18" s="9"/>
      <c r="L18" s="9"/>
      <c r="M18" s="9"/>
      <c r="N18" s="8">
        <v>2836731.9638</v>
      </c>
      <c r="O18" s="8">
        <v>83330905.217399999</v>
      </c>
      <c r="P18" s="8">
        <v>220833</v>
      </c>
      <c r="Q18" s="8">
        <v>205593</v>
      </c>
      <c r="R18" s="8">
        <v>7.4127037399133204</v>
      </c>
      <c r="S18" s="8">
        <v>7.77962705211631</v>
      </c>
      <c r="T18" s="8">
        <v>7.8022213450847104</v>
      </c>
      <c r="U18" s="50">
        <v>-0.28958795154710998</v>
      </c>
    </row>
    <row r="19" spans="1:21" ht="12" thickBot="1">
      <c r="A19" s="68"/>
      <c r="B19" s="57" t="s">
        <v>19</v>
      </c>
      <c r="C19" s="58"/>
      <c r="D19" s="8">
        <v>354026.69040000002</v>
      </c>
      <c r="E19" s="8">
        <v>503651</v>
      </c>
      <c r="F19" s="49">
        <v>70.292065418315502</v>
      </c>
      <c r="G19" s="9"/>
      <c r="H19" s="9"/>
      <c r="I19" s="8">
        <v>53952.159699999997</v>
      </c>
      <c r="J19" s="49">
        <v>15.239574066871</v>
      </c>
      <c r="K19" s="9"/>
      <c r="L19" s="9"/>
      <c r="M19" s="9"/>
      <c r="N19" s="8">
        <v>701250.52359999996</v>
      </c>
      <c r="O19" s="8">
        <v>32757274.080800001</v>
      </c>
      <c r="P19" s="8">
        <v>12512</v>
      </c>
      <c r="Q19" s="8">
        <v>12158</v>
      </c>
      <c r="R19" s="8">
        <v>2.9116631024839599</v>
      </c>
      <c r="S19" s="8">
        <v>33.291699168797997</v>
      </c>
      <c r="T19" s="8">
        <v>33.712304655371</v>
      </c>
      <c r="U19" s="50">
        <v>-1.24763195774569</v>
      </c>
    </row>
    <row r="20" spans="1:21" ht="12" thickBot="1">
      <c r="A20" s="68"/>
      <c r="B20" s="57" t="s">
        <v>20</v>
      </c>
      <c r="C20" s="58"/>
      <c r="D20" s="8">
        <v>767041.64150000003</v>
      </c>
      <c r="E20" s="8">
        <v>700055</v>
      </c>
      <c r="F20" s="49">
        <v>109.568768382484</v>
      </c>
      <c r="G20" s="9"/>
      <c r="H20" s="9"/>
      <c r="I20" s="8">
        <v>28246.106800000001</v>
      </c>
      <c r="J20" s="49">
        <v>3.6824737109139098</v>
      </c>
      <c r="K20" s="9"/>
      <c r="L20" s="9"/>
      <c r="M20" s="9"/>
      <c r="N20" s="8">
        <v>1496559.0430999999</v>
      </c>
      <c r="O20" s="8">
        <v>52013689.908500001</v>
      </c>
      <c r="P20" s="8">
        <v>52451</v>
      </c>
      <c r="Q20" s="8">
        <v>50557</v>
      </c>
      <c r="R20" s="8">
        <v>3.7462665901853298</v>
      </c>
      <c r="S20" s="8">
        <v>16.750381117614499</v>
      </c>
      <c r="T20" s="8">
        <v>16.599697371283899</v>
      </c>
      <c r="U20" s="50">
        <v>0.90774996049811696</v>
      </c>
    </row>
    <row r="21" spans="1:21" ht="12" thickBot="1">
      <c r="A21" s="68"/>
      <c r="B21" s="57" t="s">
        <v>21</v>
      </c>
      <c r="C21" s="58"/>
      <c r="D21" s="8">
        <v>314357.67290000001</v>
      </c>
      <c r="E21" s="8">
        <v>337315</v>
      </c>
      <c r="F21" s="49">
        <v>93.194098365029703</v>
      </c>
      <c r="G21" s="9"/>
      <c r="H21" s="9"/>
      <c r="I21" s="8">
        <v>26590.370999999999</v>
      </c>
      <c r="J21" s="49">
        <v>8.4586359081677802</v>
      </c>
      <c r="K21" s="9"/>
      <c r="L21" s="9"/>
      <c r="M21" s="9"/>
      <c r="N21" s="8">
        <v>614267.09920000006</v>
      </c>
      <c r="O21" s="8">
        <v>17495668.236900002</v>
      </c>
      <c r="P21" s="8">
        <v>45572</v>
      </c>
      <c r="Q21" s="8">
        <v>43470</v>
      </c>
      <c r="R21" s="8">
        <v>4.8355187485622304</v>
      </c>
      <c r="S21" s="8">
        <v>7.93327328183973</v>
      </c>
      <c r="T21" s="8">
        <v>7.9477736369910303</v>
      </c>
      <c r="U21" s="50">
        <v>-0.182445497488926</v>
      </c>
    </row>
    <row r="22" spans="1:21" ht="12" thickBot="1">
      <c r="A22" s="68"/>
      <c r="B22" s="57" t="s">
        <v>22</v>
      </c>
      <c r="C22" s="58"/>
      <c r="D22" s="8">
        <v>1037030.645</v>
      </c>
      <c r="E22" s="8">
        <v>959384</v>
      </c>
      <c r="F22" s="49">
        <v>108.09338544315899</v>
      </c>
      <c r="G22" s="9"/>
      <c r="H22" s="9"/>
      <c r="I22" s="8">
        <v>130979.7599</v>
      </c>
      <c r="J22" s="49">
        <v>12.6302689830347</v>
      </c>
      <c r="K22" s="9"/>
      <c r="L22" s="9"/>
      <c r="M22" s="9"/>
      <c r="N22" s="8">
        <v>2017039.1842</v>
      </c>
      <c r="O22" s="8">
        <v>67763698.815300003</v>
      </c>
      <c r="P22" s="8">
        <v>117670</v>
      </c>
      <c r="Q22" s="8">
        <v>111777</v>
      </c>
      <c r="R22" s="8">
        <v>5.2721042790556201</v>
      </c>
      <c r="S22" s="8">
        <v>10.3040352672729</v>
      </c>
      <c r="T22" s="8">
        <v>10.2408287903594</v>
      </c>
      <c r="U22" s="50">
        <v>0.61720079700002795</v>
      </c>
    </row>
    <row r="23" spans="1:21" ht="12" thickBot="1">
      <c r="A23" s="68"/>
      <c r="B23" s="57" t="s">
        <v>23</v>
      </c>
      <c r="C23" s="58"/>
      <c r="D23" s="8">
        <v>2197188.1699000001</v>
      </c>
      <c r="E23" s="8">
        <v>2385302</v>
      </c>
      <c r="F23" s="49">
        <v>92.113626278768905</v>
      </c>
      <c r="G23" s="9"/>
      <c r="H23" s="9"/>
      <c r="I23" s="8">
        <v>215736.74739999999</v>
      </c>
      <c r="J23" s="49">
        <v>9.8187651997880003</v>
      </c>
      <c r="K23" s="9"/>
      <c r="L23" s="9"/>
      <c r="M23" s="9"/>
      <c r="N23" s="8">
        <v>4678309.8838999998</v>
      </c>
      <c r="O23" s="8">
        <v>134523601.83660001</v>
      </c>
      <c r="P23" s="8">
        <v>165576</v>
      </c>
      <c r="Q23" s="8">
        <v>161183</v>
      </c>
      <c r="R23" s="8">
        <v>2.7254735300869202</v>
      </c>
      <c r="S23" s="8">
        <v>15.541348202638099</v>
      </c>
      <c r="T23" s="8">
        <v>18.023297370070001</v>
      </c>
      <c r="U23" s="50">
        <v>-13.770782984214501</v>
      </c>
    </row>
    <row r="24" spans="1:21" ht="12" thickBot="1">
      <c r="A24" s="68"/>
      <c r="B24" s="57" t="s">
        <v>24</v>
      </c>
      <c r="C24" s="58"/>
      <c r="D24" s="8">
        <v>266912.7709</v>
      </c>
      <c r="E24" s="8">
        <v>339231</v>
      </c>
      <c r="F24" s="49">
        <v>78.681715674569801</v>
      </c>
      <c r="G24" s="9"/>
      <c r="H24" s="9"/>
      <c r="I24" s="8">
        <v>46022.5939</v>
      </c>
      <c r="J24" s="49">
        <v>17.242559711480599</v>
      </c>
      <c r="K24" s="9"/>
      <c r="L24" s="9"/>
      <c r="M24" s="9"/>
      <c r="N24" s="8">
        <v>510478.7549</v>
      </c>
      <c r="O24" s="8">
        <v>14285443.9125</v>
      </c>
      <c r="P24" s="8">
        <v>40265</v>
      </c>
      <c r="Q24" s="8">
        <v>37075</v>
      </c>
      <c r="R24" s="8">
        <v>8.6041807147673595</v>
      </c>
      <c r="S24" s="8">
        <v>7.7185774717496596</v>
      </c>
      <c r="T24" s="8">
        <v>7.6399431935266398</v>
      </c>
      <c r="U24" s="50">
        <v>1.0292521322625701</v>
      </c>
    </row>
    <row r="25" spans="1:21" ht="12" thickBot="1">
      <c r="A25" s="68"/>
      <c r="B25" s="57" t="s">
        <v>25</v>
      </c>
      <c r="C25" s="58"/>
      <c r="D25" s="8">
        <v>166316.79889999999</v>
      </c>
      <c r="E25" s="8">
        <v>212833</v>
      </c>
      <c r="F25" s="49">
        <v>78.144272222822593</v>
      </c>
      <c r="G25" s="9"/>
      <c r="H25" s="9"/>
      <c r="I25" s="8">
        <v>20117.6149</v>
      </c>
      <c r="J25" s="49">
        <v>12.0959608608725</v>
      </c>
      <c r="K25" s="9"/>
      <c r="L25" s="9"/>
      <c r="M25" s="9"/>
      <c r="N25" s="8">
        <v>339620.67109999998</v>
      </c>
      <c r="O25" s="8">
        <v>11099081.205499999</v>
      </c>
      <c r="P25" s="8">
        <v>16324</v>
      </c>
      <c r="Q25" s="8">
        <v>15047</v>
      </c>
      <c r="R25" s="8">
        <v>8.4867415431647508</v>
      </c>
      <c r="S25" s="8">
        <v>11.4331688985543</v>
      </c>
      <c r="T25" s="8">
        <v>12.963312135309399</v>
      </c>
      <c r="U25" s="50">
        <v>-11.8036441673521</v>
      </c>
    </row>
    <row r="26" spans="1:21" ht="12" thickBot="1">
      <c r="A26" s="68"/>
      <c r="B26" s="57" t="s">
        <v>26</v>
      </c>
      <c r="C26" s="58"/>
      <c r="D26" s="8">
        <v>488909.46</v>
      </c>
      <c r="E26" s="8">
        <v>531546</v>
      </c>
      <c r="F26" s="49">
        <v>91.978767594902394</v>
      </c>
      <c r="G26" s="9"/>
      <c r="H26" s="9"/>
      <c r="I26" s="8">
        <v>105666.712</v>
      </c>
      <c r="J26" s="49">
        <v>21.612736231366799</v>
      </c>
      <c r="K26" s="9"/>
      <c r="L26" s="9"/>
      <c r="M26" s="9"/>
      <c r="N26" s="8">
        <v>968247.3419</v>
      </c>
      <c r="O26" s="8">
        <v>30121705.213500001</v>
      </c>
      <c r="P26" s="8">
        <v>63136</v>
      </c>
      <c r="Q26" s="8">
        <v>60004</v>
      </c>
      <c r="R26" s="8">
        <v>5.2196520231984502</v>
      </c>
      <c r="S26" s="8">
        <v>8.8449918493411097</v>
      </c>
      <c r="T26" s="8">
        <v>9.1305792597160202</v>
      </c>
      <c r="U26" s="50">
        <v>-3.1278126201140299</v>
      </c>
    </row>
    <row r="27" spans="1:21" ht="12" thickBot="1">
      <c r="A27" s="68"/>
      <c r="B27" s="57" t="s">
        <v>27</v>
      </c>
      <c r="C27" s="58"/>
      <c r="D27" s="8">
        <v>216076.4662</v>
      </c>
      <c r="E27" s="8">
        <v>225638</v>
      </c>
      <c r="F27" s="49">
        <v>95.762445244152204</v>
      </c>
      <c r="G27" s="9"/>
      <c r="H27" s="9"/>
      <c r="I27" s="8">
        <v>59974.359600000003</v>
      </c>
      <c r="J27" s="49">
        <v>27.7560812867459</v>
      </c>
      <c r="K27" s="9"/>
      <c r="L27" s="9"/>
      <c r="M27" s="9"/>
      <c r="N27" s="8">
        <v>421149.75449999998</v>
      </c>
      <c r="O27" s="8">
        <v>12809163.949200001</v>
      </c>
      <c r="P27" s="8">
        <v>45425</v>
      </c>
      <c r="Q27" s="8">
        <v>43119</v>
      </c>
      <c r="R27" s="8">
        <v>5.34799044504744</v>
      </c>
      <c r="S27" s="8">
        <v>5.54495442377545</v>
      </c>
      <c r="T27" s="8">
        <v>5.5436706370741398</v>
      </c>
      <c r="U27" s="50">
        <v>2.3157701554744E-2</v>
      </c>
    </row>
    <row r="28" spans="1:21" ht="12" thickBot="1">
      <c r="A28" s="68"/>
      <c r="B28" s="57" t="s">
        <v>28</v>
      </c>
      <c r="C28" s="58"/>
      <c r="D28" s="8">
        <v>714149.56480000005</v>
      </c>
      <c r="E28" s="8">
        <v>675184</v>
      </c>
      <c r="F28" s="49">
        <v>105.77110310670901</v>
      </c>
      <c r="G28" s="9"/>
      <c r="H28" s="9"/>
      <c r="I28" s="8">
        <v>47369.152099999999</v>
      </c>
      <c r="J28" s="49">
        <v>6.6329455949841396</v>
      </c>
      <c r="K28" s="9"/>
      <c r="L28" s="9"/>
      <c r="M28" s="9"/>
      <c r="N28" s="8">
        <v>1399553.5078</v>
      </c>
      <c r="O28" s="8">
        <v>43178876.903499998</v>
      </c>
      <c r="P28" s="8">
        <v>55868</v>
      </c>
      <c r="Q28" s="8">
        <v>54003</v>
      </c>
      <c r="R28" s="8">
        <v>3.4535118419347</v>
      </c>
      <c r="S28" s="8">
        <v>12.794529970645099</v>
      </c>
      <c r="T28" s="8">
        <v>12.704483758309699</v>
      </c>
      <c r="U28" s="50">
        <v>0.70877505964355203</v>
      </c>
    </row>
    <row r="29" spans="1:21" ht="12" thickBot="1">
      <c r="A29" s="68"/>
      <c r="B29" s="57" t="s">
        <v>29</v>
      </c>
      <c r="C29" s="58"/>
      <c r="D29" s="8">
        <v>430628.30910000001</v>
      </c>
      <c r="E29" s="8">
        <v>532528</v>
      </c>
      <c r="F29" s="49">
        <v>80.864913976354302</v>
      </c>
      <c r="G29" s="9"/>
      <c r="H29" s="9"/>
      <c r="I29" s="8">
        <v>68048.210099999997</v>
      </c>
      <c r="J29" s="49">
        <v>15.8020754005278</v>
      </c>
      <c r="K29" s="9"/>
      <c r="L29" s="9"/>
      <c r="M29" s="9"/>
      <c r="N29" s="8">
        <v>847697.74239999999</v>
      </c>
      <c r="O29" s="8">
        <v>31710280.874400001</v>
      </c>
      <c r="P29" s="8">
        <v>169935</v>
      </c>
      <c r="Q29" s="8">
        <v>164321</v>
      </c>
      <c r="R29" s="8">
        <v>3.4164835900463202</v>
      </c>
      <c r="S29" s="8">
        <v>2.53784748227263</v>
      </c>
      <c r="T29" s="8">
        <v>2.5417475070137101</v>
      </c>
      <c r="U29" s="50">
        <v>-0.15343871609260201</v>
      </c>
    </row>
    <row r="30" spans="1:21" ht="12" thickBot="1">
      <c r="A30" s="68"/>
      <c r="B30" s="57" t="s">
        <v>30</v>
      </c>
      <c r="C30" s="58"/>
      <c r="D30" s="8">
        <v>978786.05489999999</v>
      </c>
      <c r="E30" s="8">
        <v>1131615</v>
      </c>
      <c r="F30" s="49">
        <v>86.494616534775503</v>
      </c>
      <c r="G30" s="9"/>
      <c r="H30" s="9"/>
      <c r="I30" s="8">
        <v>135797.70259999999</v>
      </c>
      <c r="J30" s="49">
        <v>13.874094539881201</v>
      </c>
      <c r="K30" s="9"/>
      <c r="L30" s="9"/>
      <c r="M30" s="9"/>
      <c r="N30" s="8">
        <v>1930204.4686</v>
      </c>
      <c r="O30" s="8">
        <v>70418924.904499993</v>
      </c>
      <c r="P30" s="8">
        <v>93763</v>
      </c>
      <c r="Q30" s="8">
        <v>92390</v>
      </c>
      <c r="R30" s="8">
        <v>1.4860915683515601</v>
      </c>
      <c r="S30" s="8">
        <v>11.809944771391701</v>
      </c>
      <c r="T30" s="8">
        <v>11.649916184652</v>
      </c>
      <c r="U30" s="50">
        <v>1.3736458203064801</v>
      </c>
    </row>
    <row r="31" spans="1:21" ht="12" thickBot="1">
      <c r="A31" s="68"/>
      <c r="B31" s="57" t="s">
        <v>31</v>
      </c>
      <c r="C31" s="58"/>
      <c r="D31" s="8">
        <v>721222.94409999996</v>
      </c>
      <c r="E31" s="8">
        <v>662488</v>
      </c>
      <c r="F31" s="49">
        <v>108.865812527925</v>
      </c>
      <c r="G31" s="9"/>
      <c r="H31" s="9"/>
      <c r="I31" s="8">
        <v>21374.314900000001</v>
      </c>
      <c r="J31" s="49">
        <v>2.9636210376907202</v>
      </c>
      <c r="K31" s="9"/>
      <c r="L31" s="9"/>
      <c r="M31" s="9"/>
      <c r="N31" s="8">
        <v>1348875.4966</v>
      </c>
      <c r="O31" s="8">
        <v>50983807.895400003</v>
      </c>
      <c r="P31" s="8">
        <v>32605</v>
      </c>
      <c r="Q31" s="8">
        <v>32288</v>
      </c>
      <c r="R31" s="8">
        <v>0.98178889990088203</v>
      </c>
      <c r="S31" s="8">
        <v>24.5184978101518</v>
      </c>
      <c r="T31" s="8">
        <v>21.516567353196201</v>
      </c>
      <c r="U31" s="50">
        <v>13.951716403823401</v>
      </c>
    </row>
    <row r="32" spans="1:21" ht="12" thickBot="1">
      <c r="A32" s="68"/>
      <c r="B32" s="57" t="s">
        <v>32</v>
      </c>
      <c r="C32" s="58"/>
      <c r="D32" s="8">
        <v>115617.524</v>
      </c>
      <c r="E32" s="8">
        <v>122264</v>
      </c>
      <c r="F32" s="49">
        <v>94.563832362756003</v>
      </c>
      <c r="G32" s="9"/>
      <c r="H32" s="9"/>
      <c r="I32" s="8">
        <v>30212.156299999999</v>
      </c>
      <c r="J32" s="49">
        <v>26.1311220434023</v>
      </c>
      <c r="K32" s="9"/>
      <c r="L32" s="9"/>
      <c r="M32" s="9"/>
      <c r="N32" s="8">
        <v>228212.58619999999</v>
      </c>
      <c r="O32" s="8">
        <v>8568652.6829000004</v>
      </c>
      <c r="P32" s="8">
        <v>33102</v>
      </c>
      <c r="Q32" s="8">
        <v>31625</v>
      </c>
      <c r="R32" s="8">
        <v>4.6703557312252997</v>
      </c>
      <c r="S32" s="8">
        <v>4.0671314965863097</v>
      </c>
      <c r="T32" s="8">
        <v>4.1470107320158096</v>
      </c>
      <c r="U32" s="50">
        <v>-1.9261882978217699</v>
      </c>
    </row>
    <row r="33" spans="1:21" ht="12" thickBot="1">
      <c r="A33" s="68"/>
      <c r="B33" s="57" t="s">
        <v>33</v>
      </c>
      <c r="C33" s="58"/>
      <c r="D33" s="8">
        <v>120.1713</v>
      </c>
      <c r="E33" s="9"/>
      <c r="F33" s="9"/>
      <c r="G33" s="9"/>
      <c r="H33" s="9"/>
      <c r="I33" s="8">
        <v>25.2149</v>
      </c>
      <c r="J33" s="49">
        <v>20.982464199022601</v>
      </c>
      <c r="K33" s="9"/>
      <c r="L33" s="9"/>
      <c r="M33" s="9"/>
      <c r="N33" s="8">
        <v>211.11160000000001</v>
      </c>
      <c r="O33" s="8">
        <v>6577.6845000000003</v>
      </c>
      <c r="P33" s="8">
        <v>23</v>
      </c>
      <c r="Q33" s="8">
        <v>18</v>
      </c>
      <c r="R33" s="8">
        <v>27.7777777777778</v>
      </c>
      <c r="S33" s="8">
        <v>6.1130434782608702</v>
      </c>
      <c r="T33" s="8">
        <v>6.05</v>
      </c>
      <c r="U33" s="50">
        <v>1.0420409629895699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88444.057799999995</v>
      </c>
      <c r="E35" s="8">
        <v>119417</v>
      </c>
      <c r="F35" s="49">
        <v>74.063205238785102</v>
      </c>
      <c r="G35" s="9"/>
      <c r="H35" s="9"/>
      <c r="I35" s="8">
        <v>13613.055399999999</v>
      </c>
      <c r="J35" s="49">
        <v>15.3917128392994</v>
      </c>
      <c r="K35" s="9"/>
      <c r="L35" s="9"/>
      <c r="M35" s="9"/>
      <c r="N35" s="8">
        <v>171216.66819999999</v>
      </c>
      <c r="O35" s="8">
        <v>3801560.7253</v>
      </c>
      <c r="P35" s="8">
        <v>7897</v>
      </c>
      <c r="Q35" s="8">
        <v>7206</v>
      </c>
      <c r="R35" s="8">
        <v>9.58923119622537</v>
      </c>
      <c r="S35" s="8">
        <v>11.2165025832595</v>
      </c>
      <c r="T35" s="8">
        <v>11.5032580072162</v>
      </c>
      <c r="U35" s="50">
        <v>-2.4928191976295402</v>
      </c>
    </row>
    <row r="36" spans="1:21" ht="12" customHeight="1" thickBot="1">
      <c r="A36" s="68"/>
      <c r="B36" s="57" t="s">
        <v>58</v>
      </c>
      <c r="C36" s="58"/>
      <c r="D36" s="9"/>
      <c r="E36" s="8">
        <v>538574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442071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323540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308941.8885</v>
      </c>
      <c r="E39" s="8">
        <v>391891</v>
      </c>
      <c r="F39" s="49">
        <v>78.833626824805904</v>
      </c>
      <c r="G39" s="9"/>
      <c r="H39" s="9"/>
      <c r="I39" s="8">
        <v>5709.1229999999996</v>
      </c>
      <c r="J39" s="49">
        <v>1.84796015448711</v>
      </c>
      <c r="K39" s="9"/>
      <c r="L39" s="9"/>
      <c r="M39" s="9"/>
      <c r="N39" s="8">
        <v>584940.61439999996</v>
      </c>
      <c r="O39" s="8">
        <v>17444241.0469</v>
      </c>
      <c r="P39" s="8">
        <v>476</v>
      </c>
      <c r="Q39" s="8">
        <v>480</v>
      </c>
      <c r="R39" s="8">
        <v>-0.83333333333333004</v>
      </c>
      <c r="S39" s="8">
        <v>766.82355042016798</v>
      </c>
      <c r="T39" s="8">
        <v>686.52814583333304</v>
      </c>
      <c r="U39" s="50">
        <v>11.6958649218044</v>
      </c>
    </row>
    <row r="40" spans="1:21" ht="12" thickBot="1">
      <c r="A40" s="68"/>
      <c r="B40" s="57" t="s">
        <v>36</v>
      </c>
      <c r="C40" s="58"/>
      <c r="D40" s="8">
        <v>416606.0772</v>
      </c>
      <c r="E40" s="8">
        <v>621037</v>
      </c>
      <c r="F40" s="49">
        <v>67.082327977238094</v>
      </c>
      <c r="G40" s="9"/>
      <c r="H40" s="9"/>
      <c r="I40" s="8">
        <v>27838.280699999999</v>
      </c>
      <c r="J40" s="49">
        <v>6.68215905228758</v>
      </c>
      <c r="K40" s="9"/>
      <c r="L40" s="9"/>
      <c r="M40" s="9"/>
      <c r="N40" s="8">
        <v>827352.47950000002</v>
      </c>
      <c r="O40" s="8">
        <v>27577890.1413</v>
      </c>
      <c r="P40" s="8">
        <v>2284</v>
      </c>
      <c r="Q40" s="8">
        <v>2201</v>
      </c>
      <c r="R40" s="8">
        <v>3.7710131758291698</v>
      </c>
      <c r="S40" s="8">
        <v>218.87158493870399</v>
      </c>
      <c r="T40" s="8">
        <v>223.33006815084099</v>
      </c>
      <c r="U40" s="50">
        <v>-1.9963649539233399</v>
      </c>
    </row>
    <row r="41" spans="1:21" ht="12" thickBot="1">
      <c r="A41" s="68"/>
      <c r="B41" s="57" t="s">
        <v>61</v>
      </c>
      <c r="C41" s="58"/>
      <c r="D41" s="9"/>
      <c r="E41" s="8">
        <v>142546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55265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15961.082700000001</v>
      </c>
      <c r="E43" s="11"/>
      <c r="F43" s="11"/>
      <c r="G43" s="11"/>
      <c r="H43" s="11"/>
      <c r="I43" s="10">
        <v>1503.5360000000001</v>
      </c>
      <c r="J43" s="51">
        <v>9.4200125910004893</v>
      </c>
      <c r="K43" s="11"/>
      <c r="L43" s="11"/>
      <c r="M43" s="11"/>
      <c r="N43" s="10">
        <v>60265.1201</v>
      </c>
      <c r="O43" s="10">
        <v>2372492.5660999999</v>
      </c>
      <c r="P43" s="10">
        <v>54</v>
      </c>
      <c r="Q43" s="10">
        <v>40</v>
      </c>
      <c r="R43" s="10">
        <v>35</v>
      </c>
      <c r="S43" s="10">
        <v>339.12962962963002</v>
      </c>
      <c r="T43" s="10">
        <v>1295.22</v>
      </c>
      <c r="U43" s="52">
        <v>-73.8168319181583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64237</v>
      </c>
      <c r="D2" s="20">
        <v>524753.26298119698</v>
      </c>
      <c r="E2" s="20">
        <v>449331.53718888899</v>
      </c>
      <c r="F2" s="20">
        <v>75421.725792307698</v>
      </c>
      <c r="G2" s="20">
        <v>449331.53718888899</v>
      </c>
      <c r="H2" s="20">
        <v>0.14372797867673301</v>
      </c>
    </row>
    <row r="3" spans="1:8" ht="16.5">
      <c r="A3" s="20" t="s">
        <v>67</v>
      </c>
      <c r="B3" s="20">
        <v>13</v>
      </c>
      <c r="C3" s="20">
        <v>13150.874</v>
      </c>
      <c r="D3" s="20">
        <v>100669.537210839</v>
      </c>
      <c r="E3" s="20">
        <v>80341.254627743707</v>
      </c>
      <c r="F3" s="20">
        <v>20328.282583095101</v>
      </c>
      <c r="G3" s="20">
        <v>80341.254627743707</v>
      </c>
      <c r="H3" s="20">
        <v>0.20193082382528699</v>
      </c>
    </row>
    <row r="4" spans="1:8" ht="16.5">
      <c r="A4" s="20" t="s">
        <v>68</v>
      </c>
      <c r="B4" s="20">
        <v>14</v>
      </c>
      <c r="C4" s="20">
        <v>106213</v>
      </c>
      <c r="D4" s="20">
        <v>148835.11724102599</v>
      </c>
      <c r="E4" s="20">
        <v>114704.936505128</v>
      </c>
      <c r="F4" s="20">
        <v>34130.180735897397</v>
      </c>
      <c r="G4" s="20">
        <v>114704.936505128</v>
      </c>
      <c r="H4" s="20">
        <v>0.229315375084675</v>
      </c>
    </row>
    <row r="5" spans="1:8" ht="16.5">
      <c r="A5" s="20" t="s">
        <v>69</v>
      </c>
      <c r="B5" s="20">
        <v>15</v>
      </c>
      <c r="C5" s="20">
        <v>3539</v>
      </c>
      <c r="D5" s="20">
        <v>52888.9058726496</v>
      </c>
      <c r="E5" s="20">
        <v>40874.513735042703</v>
      </c>
      <c r="F5" s="20">
        <v>12014.392137606799</v>
      </c>
      <c r="G5" s="20">
        <v>40874.513735042703</v>
      </c>
      <c r="H5" s="20">
        <v>0.22716280360452401</v>
      </c>
    </row>
    <row r="6" spans="1:8" ht="16.5">
      <c r="A6" s="20" t="s">
        <v>70</v>
      </c>
      <c r="B6" s="20">
        <v>16</v>
      </c>
      <c r="C6" s="20">
        <v>4423</v>
      </c>
      <c r="D6" s="20">
        <v>185121.04204444401</v>
      </c>
      <c r="E6" s="20">
        <v>189166.85120170901</v>
      </c>
      <c r="F6" s="20">
        <v>-4045.80915726496</v>
      </c>
      <c r="G6" s="20">
        <v>189166.85120170901</v>
      </c>
      <c r="H6" s="20">
        <v>-2.18549394092846E-2</v>
      </c>
    </row>
    <row r="7" spans="1:8" ht="16.5">
      <c r="A7" s="20" t="s">
        <v>71</v>
      </c>
      <c r="B7" s="20">
        <v>17</v>
      </c>
      <c r="C7" s="20">
        <v>22594</v>
      </c>
      <c r="D7" s="20">
        <v>285598.83535641001</v>
      </c>
      <c r="E7" s="20">
        <v>234654.30981709401</v>
      </c>
      <c r="F7" s="20">
        <v>50944.525539316201</v>
      </c>
      <c r="G7" s="20">
        <v>234654.30981709401</v>
      </c>
      <c r="H7" s="20">
        <v>0.178377917668118</v>
      </c>
    </row>
    <row r="8" spans="1:8" ht="16.5">
      <c r="A8" s="20" t="s">
        <v>72</v>
      </c>
      <c r="B8" s="20">
        <v>18</v>
      </c>
      <c r="C8" s="20">
        <v>44730</v>
      </c>
      <c r="D8" s="20">
        <v>151569.756752991</v>
      </c>
      <c r="E8" s="20">
        <v>133996.73094786299</v>
      </c>
      <c r="F8" s="20">
        <v>17573.0258051282</v>
      </c>
      <c r="G8" s="20">
        <v>133996.73094786299</v>
      </c>
      <c r="H8" s="20">
        <v>0.115940186100361</v>
      </c>
    </row>
    <row r="9" spans="1:8" ht="16.5">
      <c r="A9" s="20" t="s">
        <v>73</v>
      </c>
      <c r="B9" s="20">
        <v>19</v>
      </c>
      <c r="C9" s="20">
        <v>18352</v>
      </c>
      <c r="D9" s="20">
        <v>90202.186076923099</v>
      </c>
      <c r="E9" s="20">
        <v>78007.975419658105</v>
      </c>
      <c r="F9" s="20">
        <v>12194.210657264999</v>
      </c>
      <c r="G9" s="20">
        <v>78007.975419658105</v>
      </c>
      <c r="H9" s="20">
        <v>0.13518752912336199</v>
      </c>
    </row>
    <row r="10" spans="1:8" ht="16.5">
      <c r="A10" s="20" t="s">
        <v>74</v>
      </c>
      <c r="B10" s="20">
        <v>21</v>
      </c>
      <c r="C10" s="20">
        <v>207425</v>
      </c>
      <c r="D10" s="20">
        <v>739400.49399999995</v>
      </c>
      <c r="E10" s="20">
        <v>677790.12840000005</v>
      </c>
      <c r="F10" s="20">
        <v>61610.365599999997</v>
      </c>
      <c r="G10" s="20">
        <v>677790.12840000005</v>
      </c>
      <c r="H10" s="20">
        <v>8.3324755798715996E-2</v>
      </c>
    </row>
    <row r="11" spans="1:8" ht="16.5">
      <c r="A11" s="20" t="s">
        <v>75</v>
      </c>
      <c r="B11" s="20">
        <v>22</v>
      </c>
      <c r="C11" s="20">
        <v>54097</v>
      </c>
      <c r="D11" s="20">
        <v>384165.04731709399</v>
      </c>
      <c r="E11" s="20">
        <v>331344.32457606797</v>
      </c>
      <c r="F11" s="20">
        <v>52820.722741025602</v>
      </c>
      <c r="G11" s="20">
        <v>331344.32457606797</v>
      </c>
      <c r="H11" s="20">
        <v>0.13749486870268801</v>
      </c>
    </row>
    <row r="12" spans="1:8" ht="16.5">
      <c r="A12" s="20" t="s">
        <v>76</v>
      </c>
      <c r="B12" s="20">
        <v>23</v>
      </c>
      <c r="C12" s="20">
        <v>273078.19400000002</v>
      </c>
      <c r="D12" s="20">
        <v>1466826.5273324801</v>
      </c>
      <c r="E12" s="20">
        <v>1248283.36356496</v>
      </c>
      <c r="F12" s="20">
        <v>218543.16376752101</v>
      </c>
      <c r="G12" s="20">
        <v>1248283.36356496</v>
      </c>
      <c r="H12" s="20">
        <v>0.14899046321786699</v>
      </c>
    </row>
    <row r="13" spans="1:8" ht="16.5">
      <c r="A13" s="20" t="s">
        <v>77</v>
      </c>
      <c r="B13" s="20">
        <v>24</v>
      </c>
      <c r="C13" s="20">
        <v>17550</v>
      </c>
      <c r="D13" s="20">
        <v>354026.71335812</v>
      </c>
      <c r="E13" s="20">
        <v>300074.53063675202</v>
      </c>
      <c r="F13" s="20">
        <v>53952.182721367499</v>
      </c>
      <c r="G13" s="20">
        <v>300074.53063675202</v>
      </c>
      <c r="H13" s="20">
        <v>0.15239579581327101</v>
      </c>
    </row>
    <row r="14" spans="1:8" ht="16.5">
      <c r="A14" s="20" t="s">
        <v>78</v>
      </c>
      <c r="B14" s="20">
        <v>25</v>
      </c>
      <c r="C14" s="20">
        <v>75923</v>
      </c>
      <c r="D14" s="20">
        <v>767041.64170000004</v>
      </c>
      <c r="E14" s="20">
        <v>738795.53469999996</v>
      </c>
      <c r="F14" s="20">
        <v>28246.107</v>
      </c>
      <c r="G14" s="20">
        <v>738795.53469999996</v>
      </c>
      <c r="H14" s="20">
        <v>3.68247373602794E-2</v>
      </c>
    </row>
    <row r="15" spans="1:8" ht="16.5">
      <c r="A15" s="20" t="s">
        <v>79</v>
      </c>
      <c r="B15" s="20">
        <v>26</v>
      </c>
      <c r="C15" s="20">
        <v>66938</v>
      </c>
      <c r="D15" s="20">
        <v>314357.48309793498</v>
      </c>
      <c r="E15" s="20">
        <v>287767.30177345098</v>
      </c>
      <c r="F15" s="20">
        <v>26590.181324483801</v>
      </c>
      <c r="G15" s="20">
        <v>287767.30177345098</v>
      </c>
      <c r="H15" s="20">
        <v>8.4585806777820099E-2</v>
      </c>
    </row>
    <row r="16" spans="1:8" ht="16.5">
      <c r="A16" s="20" t="s">
        <v>80</v>
      </c>
      <c r="B16" s="20">
        <v>27</v>
      </c>
      <c r="C16" s="20">
        <v>191403.64499999999</v>
      </c>
      <c r="D16" s="20">
        <v>1037030.84128142</v>
      </c>
      <c r="E16" s="20">
        <v>906050.88642920402</v>
      </c>
      <c r="F16" s="20">
        <v>130979.954852212</v>
      </c>
      <c r="G16" s="20">
        <v>906050.88642920402</v>
      </c>
      <c r="H16" s="20">
        <v>0.12630285391547799</v>
      </c>
    </row>
    <row r="17" spans="1:8" ht="16.5">
      <c r="A17" s="20" t="s">
        <v>81</v>
      </c>
      <c r="B17" s="20">
        <v>29</v>
      </c>
      <c r="C17" s="20">
        <v>198574</v>
      </c>
      <c r="D17" s="20">
        <v>2197188.93122222</v>
      </c>
      <c r="E17" s="20">
        <v>1981451.45173333</v>
      </c>
      <c r="F17" s="20">
        <v>215737.47948888899</v>
      </c>
      <c r="G17" s="20">
        <v>1981451.45173333</v>
      </c>
      <c r="H17" s="20">
        <v>9.8187951169443302E-2</v>
      </c>
    </row>
    <row r="18" spans="1:8" ht="16.5">
      <c r="A18" s="20" t="s">
        <v>82</v>
      </c>
      <c r="B18" s="20">
        <v>31</v>
      </c>
      <c r="C18" s="20">
        <v>41263.08</v>
      </c>
      <c r="D18" s="20">
        <v>266912.77461903001</v>
      </c>
      <c r="E18" s="20">
        <v>220890.16469367</v>
      </c>
      <c r="F18" s="20">
        <v>46022.609925359902</v>
      </c>
      <c r="G18" s="20">
        <v>220890.16469367</v>
      </c>
      <c r="H18" s="20">
        <v>0.172425654752002</v>
      </c>
    </row>
    <row r="19" spans="1:8" ht="16.5">
      <c r="A19" s="20" t="s">
        <v>83</v>
      </c>
      <c r="B19" s="20">
        <v>32</v>
      </c>
      <c r="C19" s="20">
        <v>10042.154</v>
      </c>
      <c r="D19" s="20">
        <v>166316.798835678</v>
      </c>
      <c r="E19" s="20">
        <v>146199.18706582501</v>
      </c>
      <c r="F19" s="20">
        <v>20117.611769852701</v>
      </c>
      <c r="G19" s="20">
        <v>146199.18706582501</v>
      </c>
      <c r="H19" s="20">
        <v>0.120959589835113</v>
      </c>
    </row>
    <row r="20" spans="1:8" ht="16.5">
      <c r="A20" s="20" t="s">
        <v>84</v>
      </c>
      <c r="B20" s="20">
        <v>33</v>
      </c>
      <c r="C20" s="20">
        <v>53891.591</v>
      </c>
      <c r="D20" s="20">
        <v>488909.46694562398</v>
      </c>
      <c r="E20" s="20">
        <v>383242.71776058403</v>
      </c>
      <c r="F20" s="20">
        <v>105666.74918504</v>
      </c>
      <c r="G20" s="20">
        <v>383242.71776058403</v>
      </c>
      <c r="H20" s="20">
        <v>0.21612743530039299</v>
      </c>
    </row>
    <row r="21" spans="1:8" ht="16.5">
      <c r="A21" s="20" t="s">
        <v>85</v>
      </c>
      <c r="B21" s="20">
        <v>34</v>
      </c>
      <c r="C21" s="20">
        <v>45690.908000000003</v>
      </c>
      <c r="D21" s="20">
        <v>216076.402999221</v>
      </c>
      <c r="E21" s="20">
        <v>156102.104585402</v>
      </c>
      <c r="F21" s="20">
        <v>59974.298413819299</v>
      </c>
      <c r="G21" s="20">
        <v>156102.104585402</v>
      </c>
      <c r="H21" s="20">
        <v>0.27756061088278799</v>
      </c>
    </row>
    <row r="22" spans="1:8" ht="16.5">
      <c r="A22" s="20" t="s">
        <v>86</v>
      </c>
      <c r="B22" s="20">
        <v>35</v>
      </c>
      <c r="C22" s="20">
        <v>30537.116999999998</v>
      </c>
      <c r="D22" s="20">
        <v>714149.56464601797</v>
      </c>
      <c r="E22" s="20">
        <v>666780.40711889195</v>
      </c>
      <c r="F22" s="20">
        <v>47369.157527125702</v>
      </c>
      <c r="G22" s="20">
        <v>666780.40711889195</v>
      </c>
      <c r="H22" s="20">
        <v>6.6329463563567503E-2</v>
      </c>
    </row>
    <row r="23" spans="1:8" ht="16.5">
      <c r="A23" s="20" t="s">
        <v>87</v>
      </c>
      <c r="B23" s="20">
        <v>36</v>
      </c>
      <c r="C23" s="20">
        <v>99996.145000000004</v>
      </c>
      <c r="D23" s="20">
        <v>430628.30789646</v>
      </c>
      <c r="E23" s="20">
        <v>362580.04174351803</v>
      </c>
      <c r="F23" s="20">
        <v>68048.266152941796</v>
      </c>
      <c r="G23" s="20">
        <v>362580.04174351803</v>
      </c>
      <c r="H23" s="20">
        <v>0.15802088461240499</v>
      </c>
    </row>
    <row r="24" spans="1:8" ht="16.5">
      <c r="A24" s="20" t="s">
        <v>88</v>
      </c>
      <c r="B24" s="20">
        <v>37</v>
      </c>
      <c r="C24" s="20">
        <v>124884.58100000001</v>
      </c>
      <c r="D24" s="20">
        <v>978786.04764336301</v>
      </c>
      <c r="E24" s="20">
        <v>842988.33125888195</v>
      </c>
      <c r="F24" s="20">
        <v>135797.716384481</v>
      </c>
      <c r="G24" s="20">
        <v>842988.33125888195</v>
      </c>
      <c r="H24" s="20">
        <v>0.138740960510668</v>
      </c>
    </row>
    <row r="25" spans="1:8" ht="16.5">
      <c r="A25" s="20" t="s">
        <v>89</v>
      </c>
      <c r="B25" s="20">
        <v>38</v>
      </c>
      <c r="C25" s="20">
        <v>163199.38200000001</v>
      </c>
      <c r="D25" s="20">
        <v>721222.88486303599</v>
      </c>
      <c r="E25" s="20">
        <v>699848.63022035395</v>
      </c>
      <c r="F25" s="20">
        <v>21374.254642682099</v>
      </c>
      <c r="G25" s="20">
        <v>699848.63022035395</v>
      </c>
      <c r="H25" s="20">
        <v>2.9636129262233801E-2</v>
      </c>
    </row>
    <row r="26" spans="1:8" ht="16.5">
      <c r="A26" s="20" t="s">
        <v>90</v>
      </c>
      <c r="B26" s="20">
        <v>39</v>
      </c>
      <c r="C26" s="20">
        <v>75717.191999999995</v>
      </c>
      <c r="D26" s="20">
        <v>115617.428503555</v>
      </c>
      <c r="E26" s="20">
        <v>85405.401882479899</v>
      </c>
      <c r="F26" s="20">
        <v>30212.026621075001</v>
      </c>
      <c r="G26" s="20">
        <v>85405.401882479899</v>
      </c>
      <c r="H26" s="20">
        <v>0.26131031464815901</v>
      </c>
    </row>
    <row r="27" spans="1:8" ht="16.5">
      <c r="A27" s="20" t="s">
        <v>91</v>
      </c>
      <c r="B27" s="20">
        <v>40</v>
      </c>
      <c r="C27" s="20">
        <v>37</v>
      </c>
      <c r="D27" s="20">
        <v>120.1712</v>
      </c>
      <c r="E27" s="20">
        <v>94.956400000000002</v>
      </c>
      <c r="F27" s="20">
        <v>25.2148</v>
      </c>
      <c r="G27" s="20">
        <v>94.956400000000002</v>
      </c>
      <c r="H27" s="20">
        <v>0.209823984448853</v>
      </c>
    </row>
    <row r="28" spans="1:8" ht="16.5">
      <c r="A28" s="20" t="s">
        <v>92</v>
      </c>
      <c r="B28" s="20">
        <v>42</v>
      </c>
      <c r="C28" s="20">
        <v>5075.2929999999997</v>
      </c>
      <c r="D28" s="20">
        <v>88444.0573</v>
      </c>
      <c r="E28" s="20">
        <v>74831.004799999995</v>
      </c>
      <c r="F28" s="20">
        <v>13613.0525</v>
      </c>
      <c r="G28" s="20">
        <v>74831.004799999995</v>
      </c>
      <c r="H28" s="20">
        <v>0.153917096474044</v>
      </c>
    </row>
    <row r="29" spans="1:8" ht="16.5">
      <c r="A29" s="20" t="s">
        <v>93</v>
      </c>
      <c r="B29" s="20">
        <v>75</v>
      </c>
      <c r="C29" s="20">
        <v>489</v>
      </c>
      <c r="D29" s="20">
        <v>308941.88888888899</v>
      </c>
      <c r="E29" s="20">
        <v>303232.764529915</v>
      </c>
      <c r="F29" s="20">
        <v>5709.1243589743599</v>
      </c>
      <c r="G29" s="20">
        <v>303232.764529915</v>
      </c>
      <c r="H29" s="20">
        <v>1.8479605920411899E-2</v>
      </c>
    </row>
    <row r="30" spans="1:8" ht="16.5">
      <c r="A30" s="20" t="s">
        <v>94</v>
      </c>
      <c r="B30" s="20">
        <v>76</v>
      </c>
      <c r="C30" s="20">
        <v>2306</v>
      </c>
      <c r="D30" s="20">
        <v>416606.07254188001</v>
      </c>
      <c r="E30" s="20">
        <v>388767.79656581202</v>
      </c>
      <c r="F30" s="20">
        <v>27838.275976068398</v>
      </c>
      <c r="G30" s="20">
        <v>388767.79656581202</v>
      </c>
      <c r="H30" s="20">
        <v>6.68215799309307E-2</v>
      </c>
    </row>
    <row r="31" spans="1:8" ht="16.5">
      <c r="A31" s="20" t="s">
        <v>95</v>
      </c>
      <c r="B31" s="20">
        <v>99</v>
      </c>
      <c r="C31" s="20">
        <v>54</v>
      </c>
      <c r="D31" s="20">
        <v>15961.0826715075</v>
      </c>
      <c r="E31" s="20">
        <v>14457.546252174599</v>
      </c>
      <c r="F31" s="20">
        <v>1503.5364193328801</v>
      </c>
      <c r="G31" s="20">
        <v>14457.546252174599</v>
      </c>
      <c r="H31" s="20">
        <v>9.4200152350371699E-2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2013-07-03T00:31:02Z</dcterms:modified>
</cp:coreProperties>
</file>