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5" l="1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20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<sst xmlns="http://schemas.openxmlformats.org/spreadsheetml/2006/main" count="114" uniqueCount="71">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</sst>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7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8" fillId="0" borderId="0" xfId="0" applyNumberFormat="1" applyFont="1" applyAlignment="1"/>
    <xf numFmtId="1" fontId="28" fillId="0" borderId="0" xfId="0" applyNumberFormat="1" applyFont="1" applyAlignment="1"/>
    <xf numFmtId="0" fontId="29" fillId="0" borderId="0" xfId="0" applyNumberFormat="1" applyFont="1" applyAlignment="1"/>
    <xf numFmtId="1" fontId="29" fillId="0" borderId="0" xfId="0" applyNumberFormat="1" applyFont="1" applyAlignment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7" Type="http://schemas.openxmlformats.org/officeDocument/2006/relationships/hyperlink" Target="cid:7393130e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9" Type="http://schemas.openxmlformats.org/officeDocument/2006/relationships/hyperlink" Target="cid:a1ed1ff6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66" Type="http://schemas.openxmlformats.org/officeDocument/2006/relationships/image" Target="cid:38f9f3713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61" Type="http://schemas.openxmlformats.org/officeDocument/2006/relationships/hyperlink" Target="cid:f456201d2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4" sqref="C34:D34"/>
    </sheetView>
  </sheetViews>
  <sheetFormatPr defaultRowHeight="11.25"/>
  <cols>
    <col min="1" max="1" width="7.75" style="1" customWidth="1"/>
    <col min="2" max="2" width="3" style="19" bestFit="1" customWidth="1"/>
    <col min="3" max="4" width="9" style="1"/>
    <col min="5" max="5" width="10.5" style="1" bestFit="1" customWidth="1"/>
    <col min="6" max="6" width="12.25" style="41" bestFit="1" customWidth="1"/>
    <col min="7" max="7" width="10.5" style="1" bestFit="1" customWidth="1"/>
    <col min="8" max="8" width="9" style="41"/>
    <col min="9" max="12" width="9.75" style="12" bestFit="1" customWidth="1"/>
    <col min="13" max="16384" width="9" style="1"/>
  </cols>
  <sheetData>
    <row r="1" spans="1:12">
      <c r="A1" s="20"/>
      <c r="B1" s="21"/>
      <c r="C1" s="22"/>
      <c r="D1" s="23"/>
      <c r="E1" s="24" t="s">
        <v>0</v>
      </c>
      <c r="F1" s="38" t="s">
        <v>1</v>
      </c>
      <c r="G1" s="25" t="s">
        <v>50</v>
      </c>
      <c r="H1" s="38" t="s">
        <v>2</v>
      </c>
      <c r="I1" s="32" t="s">
        <v>48</v>
      </c>
      <c r="J1" s="33" t="s">
        <v>49</v>
      </c>
      <c r="K1" s="34" t="s">
        <v>51</v>
      </c>
      <c r="L1" s="34" t="s">
        <v>52</v>
      </c>
    </row>
    <row r="2" spans="1:12">
      <c r="A2" s="26" t="s">
        <v>3</v>
      </c>
      <c r="B2" s="27"/>
      <c r="C2" s="53" t="s">
        <v>4</v>
      </c>
      <c r="D2" s="53"/>
      <c r="E2" s="28"/>
      <c r="F2" s="39"/>
      <c r="G2" s="29"/>
      <c r="H2" s="39"/>
      <c r="I2" s="35"/>
      <c r="J2" s="36"/>
      <c r="K2" s="37"/>
      <c r="L2" s="37"/>
    </row>
    <row r="3" spans="1:12">
      <c r="A3" s="54" t="s">
        <v>5</v>
      </c>
      <c r="B3" s="54"/>
      <c r="C3" s="54"/>
      <c r="D3" s="54"/>
      <c r="E3" s="30">
        <f>RA!D7</f>
        <v>14519615.065400001</v>
      </c>
      <c r="F3" s="40">
        <f>RA!I7</f>
        <v>1473733.2646000001</v>
      </c>
      <c r="G3" s="31">
        <f>E3-F3</f>
        <v>13045881.800800001</v>
      </c>
      <c r="H3" s="42">
        <f>RA!J7</f>
        <v>10.1499472125255</v>
      </c>
      <c r="I3" s="35">
        <f>SUM(I4:I39)</f>
        <v>14519618.730035953</v>
      </c>
      <c r="J3" s="36">
        <f>SUM(J4:J39)</f>
        <v>13045881.924875842</v>
      </c>
      <c r="K3" s="37">
        <f>E3-I3</f>
        <v>-3.6646359525620937</v>
      </c>
      <c r="L3" s="37">
        <f>G3-J3</f>
        <v>-0.12407584115862846</v>
      </c>
    </row>
    <row r="4" spans="1:12">
      <c r="A4" s="55">
        <f>RA!A8</f>
        <v>41477</v>
      </c>
      <c r="B4" s="27">
        <v>12</v>
      </c>
      <c r="C4" s="52" t="s">
        <v>6</v>
      </c>
      <c r="D4" s="52"/>
      <c r="E4" s="30">
        <f>RA!D8</f>
        <v>487165.1948</v>
      </c>
      <c r="F4" s="40">
        <f>RA!I8</f>
        <v>79916.934800000003</v>
      </c>
      <c r="G4" s="31">
        <f t="shared" ref="G4:G39" si="0">E4-F4</f>
        <v>407248.26</v>
      </c>
      <c r="H4" s="42">
        <f>RA!J8</f>
        <v>16.404483664480399</v>
      </c>
      <c r="I4" s="35">
        <f>VLOOKUP(B4,RMS!B:D,3,FALSE)</f>
        <v>487165.57447863201</v>
      </c>
      <c r="J4" s="36">
        <f>VLOOKUP(B4,RMS!B:E,4,FALSE)</f>
        <v>407248.26706239302</v>
      </c>
      <c r="K4" s="37">
        <f t="shared" ref="K4:K39" si="1">E4-I4</f>
        <v>-0.3796786320162937</v>
      </c>
      <c r="L4" s="37">
        <f t="shared" ref="L4:L39" si="2">G4-J4</f>
        <v>-7.062393007799983E-3</v>
      </c>
    </row>
    <row r="5" spans="1:12">
      <c r="A5" s="55"/>
      <c r="B5" s="27">
        <v>13</v>
      </c>
      <c r="C5" s="52" t="s">
        <v>7</v>
      </c>
      <c r="D5" s="52"/>
      <c r="E5" s="30">
        <f>RA!D9</f>
        <v>94928.983399999997</v>
      </c>
      <c r="F5" s="40">
        <f>RA!I9</f>
        <v>17767.923599999998</v>
      </c>
      <c r="G5" s="31">
        <f t="shared" si="0"/>
        <v>77161.059800000003</v>
      </c>
      <c r="H5" s="42">
        <f>RA!J9</f>
        <v>18.7170692907684</v>
      </c>
      <c r="I5" s="35">
        <f>VLOOKUP(B5,RMS!B:D,3,FALSE)</f>
        <v>94928.978309280705</v>
      </c>
      <c r="J5" s="36">
        <f>VLOOKUP(B5,RMS!B:E,4,FALSE)</f>
        <v>77161.058533242598</v>
      </c>
      <c r="K5" s="37">
        <f t="shared" si="1"/>
        <v>5.0907192926388234E-3</v>
      </c>
      <c r="L5" s="37">
        <f t="shared" si="2"/>
        <v>1.2667574046645314E-3</v>
      </c>
    </row>
    <row r="6" spans="1:12">
      <c r="A6" s="55"/>
      <c r="B6" s="27">
        <v>14</v>
      </c>
      <c r="C6" s="52" t="s">
        <v>8</v>
      </c>
      <c r="D6" s="52"/>
      <c r="E6" s="30">
        <f>RA!D10</f>
        <v>149973.55369999999</v>
      </c>
      <c r="F6" s="40">
        <f>RA!I10</f>
        <v>30056.230100000001</v>
      </c>
      <c r="G6" s="31">
        <f t="shared" si="0"/>
        <v>119917.32359999999</v>
      </c>
      <c r="H6" s="42">
        <f>RA!J10</f>
        <v>20.0410201388727</v>
      </c>
      <c r="I6" s="35">
        <f>VLOOKUP(B6,RMS!B:D,3,FALSE)</f>
        <v>149975.78766153799</v>
      </c>
      <c r="J6" s="36">
        <f>VLOOKUP(B6,RMS!B:E,4,FALSE)</f>
        <v>119917.324588034</v>
      </c>
      <c r="K6" s="37">
        <f t="shared" si="1"/>
        <v>-2.2339615380042233</v>
      </c>
      <c r="L6" s="37">
        <f t="shared" si="2"/>
        <v>-9.8803400760516524E-4</v>
      </c>
    </row>
    <row r="7" spans="1:12">
      <c r="A7" s="55"/>
      <c r="B7" s="27">
        <v>15</v>
      </c>
      <c r="C7" s="52" t="s">
        <v>9</v>
      </c>
      <c r="D7" s="52"/>
      <c r="E7" s="30">
        <f>RA!D11</f>
        <v>42322.8174</v>
      </c>
      <c r="F7" s="40">
        <f>RA!I11</f>
        <v>7603.0433000000003</v>
      </c>
      <c r="G7" s="31">
        <f t="shared" si="0"/>
        <v>34719.774100000002</v>
      </c>
      <c r="H7" s="42">
        <f>RA!J11</f>
        <v>17.9644073033758</v>
      </c>
      <c r="I7" s="35">
        <f>VLOOKUP(B7,RMS!B:D,3,FALSE)</f>
        <v>42322.834288034202</v>
      </c>
      <c r="J7" s="36">
        <f>VLOOKUP(B7,RMS!B:E,4,FALSE)</f>
        <v>34719.774027350402</v>
      </c>
      <c r="K7" s="37">
        <f t="shared" si="1"/>
        <v>-1.6888034202565905E-2</v>
      </c>
      <c r="L7" s="37">
        <f t="shared" si="2"/>
        <v>7.2649600042495877E-5</v>
      </c>
    </row>
    <row r="8" spans="1:12">
      <c r="A8" s="55"/>
      <c r="B8" s="27">
        <v>16</v>
      </c>
      <c r="C8" s="52" t="s">
        <v>10</v>
      </c>
      <c r="D8" s="52"/>
      <c r="E8" s="30">
        <f>RA!D12</f>
        <v>128312.2507</v>
      </c>
      <c r="F8" s="40">
        <f>RA!I12</f>
        <v>8429.3022999999994</v>
      </c>
      <c r="G8" s="31">
        <f t="shared" si="0"/>
        <v>119882.94840000001</v>
      </c>
      <c r="H8" s="42">
        <f>RA!J12</f>
        <v>6.5693667237652198</v>
      </c>
      <c r="I8" s="35">
        <f>VLOOKUP(B8,RMS!B:D,3,FALSE)</f>
        <v>128312.263258974</v>
      </c>
      <c r="J8" s="36">
        <f>VLOOKUP(B8,RMS!B:E,4,FALSE)</f>
        <v>119882.948924786</v>
      </c>
      <c r="K8" s="37">
        <f t="shared" si="1"/>
        <v>-1.2558973990962841E-2</v>
      </c>
      <c r="L8" s="37">
        <f t="shared" si="2"/>
        <v>-5.2478599536698312E-4</v>
      </c>
    </row>
    <row r="9" spans="1:12">
      <c r="A9" s="55"/>
      <c r="B9" s="27">
        <v>17</v>
      </c>
      <c r="C9" s="52" t="s">
        <v>11</v>
      </c>
      <c r="D9" s="52"/>
      <c r="E9" s="30">
        <f>RA!D13</f>
        <v>261442.86180000001</v>
      </c>
      <c r="F9" s="40">
        <f>RA!I13</f>
        <v>47814.687299999998</v>
      </c>
      <c r="G9" s="31">
        <f t="shared" si="0"/>
        <v>213628.17450000002</v>
      </c>
      <c r="H9" s="42">
        <f>RA!J13</f>
        <v>18.288771386146099</v>
      </c>
      <c r="I9" s="35">
        <f>VLOOKUP(B9,RMS!B:D,3,FALSE)</f>
        <v>261442.94197094001</v>
      </c>
      <c r="J9" s="36">
        <f>VLOOKUP(B9,RMS!B:E,4,FALSE)</f>
        <v>213628.17287008499</v>
      </c>
      <c r="K9" s="37">
        <f t="shared" si="1"/>
        <v>-8.0170939996605739E-2</v>
      </c>
      <c r="L9" s="37">
        <f t="shared" si="2"/>
        <v>1.629915030207485E-3</v>
      </c>
    </row>
    <row r="10" spans="1:12">
      <c r="A10" s="55"/>
      <c r="B10" s="27">
        <v>18</v>
      </c>
      <c r="C10" s="52" t="s">
        <v>12</v>
      </c>
      <c r="D10" s="52"/>
      <c r="E10" s="30">
        <f>RA!D14</f>
        <v>141114.43909999999</v>
      </c>
      <c r="F10" s="40">
        <f>RA!I14</f>
        <v>10541.257</v>
      </c>
      <c r="G10" s="31">
        <f t="shared" si="0"/>
        <v>130573.18209999999</v>
      </c>
      <c r="H10" s="42">
        <f>RA!J14</f>
        <v>7.4700059520698598</v>
      </c>
      <c r="I10" s="35">
        <f>VLOOKUP(B10,RMS!B:D,3,FALSE)</f>
        <v>141114.428039316</v>
      </c>
      <c r="J10" s="36">
        <f>VLOOKUP(B10,RMS!B:E,4,FALSE)</f>
        <v>130573.179423077</v>
      </c>
      <c r="K10" s="37">
        <f t="shared" si="1"/>
        <v>1.1060683988034725E-2</v>
      </c>
      <c r="L10" s="37">
        <f t="shared" si="2"/>
        <v>2.6769229880301282E-3</v>
      </c>
    </row>
    <row r="11" spans="1:12">
      <c r="A11" s="55"/>
      <c r="B11" s="27">
        <v>19</v>
      </c>
      <c r="C11" s="52" t="s">
        <v>13</v>
      </c>
      <c r="D11" s="52"/>
      <c r="E11" s="30">
        <f>RA!D15</f>
        <v>101541.6526</v>
      </c>
      <c r="F11" s="40">
        <f>RA!I15</f>
        <v>10852.803900000001</v>
      </c>
      <c r="G11" s="31">
        <f t="shared" si="0"/>
        <v>90688.848700000002</v>
      </c>
      <c r="H11" s="42">
        <f>RA!J15</f>
        <v>10.6880315832086</v>
      </c>
      <c r="I11" s="35">
        <f>VLOOKUP(B11,RMS!B:D,3,FALSE)</f>
        <v>101541.67602564101</v>
      </c>
      <c r="J11" s="36">
        <f>VLOOKUP(B11,RMS!B:E,4,FALSE)</f>
        <v>90688.849640170898</v>
      </c>
      <c r="K11" s="37">
        <f t="shared" si="1"/>
        <v>-2.3425641003996134E-2</v>
      </c>
      <c r="L11" s="37">
        <f t="shared" si="2"/>
        <v>-9.4017089577391744E-4</v>
      </c>
    </row>
    <row r="12" spans="1:12">
      <c r="A12" s="55"/>
      <c r="B12" s="27">
        <v>21</v>
      </c>
      <c r="C12" s="52" t="s">
        <v>14</v>
      </c>
      <c r="D12" s="52"/>
      <c r="E12" s="30">
        <f>RA!D16</f>
        <v>889136.05039999995</v>
      </c>
      <c r="F12" s="40">
        <f>RA!I16</f>
        <v>21096.334200000001</v>
      </c>
      <c r="G12" s="31">
        <f t="shared" si="0"/>
        <v>868039.71619999991</v>
      </c>
      <c r="H12" s="42">
        <f>RA!J16</f>
        <v>2.3726778585244999</v>
      </c>
      <c r="I12" s="35">
        <f>VLOOKUP(B12,RMS!B:D,3,FALSE)</f>
        <v>889135.71620000002</v>
      </c>
      <c r="J12" s="36">
        <f>VLOOKUP(B12,RMS!B:E,4,FALSE)</f>
        <v>868039.71620000002</v>
      </c>
      <c r="K12" s="37">
        <f t="shared" si="1"/>
        <v>0.33419999992474914</v>
      </c>
      <c r="L12" s="37">
        <f t="shared" si="2"/>
        <v>0</v>
      </c>
    </row>
    <row r="13" spans="1:12">
      <c r="A13" s="55"/>
      <c r="B13" s="27">
        <v>22</v>
      </c>
      <c r="C13" s="52" t="s">
        <v>15</v>
      </c>
      <c r="D13" s="52"/>
      <c r="E13" s="30">
        <f>RA!D17</f>
        <v>472250.04680000001</v>
      </c>
      <c r="F13" s="40">
        <f>RA!I17</f>
        <v>51827.230300000003</v>
      </c>
      <c r="G13" s="31">
        <f t="shared" si="0"/>
        <v>420422.81650000002</v>
      </c>
      <c r="H13" s="42">
        <f>RA!J17</f>
        <v>10.9745315328574</v>
      </c>
      <c r="I13" s="35">
        <f>VLOOKUP(B13,RMS!B:D,3,FALSE)</f>
        <v>472250.08655042702</v>
      </c>
      <c r="J13" s="36">
        <f>VLOOKUP(B13,RMS!B:E,4,FALSE)</f>
        <v>420422.81500940199</v>
      </c>
      <c r="K13" s="37">
        <f t="shared" si="1"/>
        <v>-3.9750427007675171E-2</v>
      </c>
      <c r="L13" s="37">
        <f t="shared" si="2"/>
        <v>1.4905980206094682E-3</v>
      </c>
    </row>
    <row r="14" spans="1:12">
      <c r="A14" s="55"/>
      <c r="B14" s="27">
        <v>23</v>
      </c>
      <c r="C14" s="52" t="s">
        <v>16</v>
      </c>
      <c r="D14" s="52"/>
      <c r="E14" s="30">
        <f>RA!D18</f>
        <v>1523556.1114000001</v>
      </c>
      <c r="F14" s="40">
        <f>RA!I18</f>
        <v>147326.66089999999</v>
      </c>
      <c r="G14" s="31">
        <f t="shared" si="0"/>
        <v>1376229.4505</v>
      </c>
      <c r="H14" s="42">
        <f>RA!J18</f>
        <v>9.6699202476120902</v>
      </c>
      <c r="I14" s="35">
        <f>VLOOKUP(B14,RMS!B:D,3,FALSE)</f>
        <v>1523556.02677607</v>
      </c>
      <c r="J14" s="36">
        <f>VLOOKUP(B14,RMS!B:E,4,FALSE)</f>
        <v>1376229.4638521399</v>
      </c>
      <c r="K14" s="37">
        <f t="shared" si="1"/>
        <v>8.4623930044472218E-2</v>
      </c>
      <c r="L14" s="37">
        <f t="shared" si="2"/>
        <v>-1.3352139852941036E-2</v>
      </c>
    </row>
    <row r="15" spans="1:12">
      <c r="A15" s="55"/>
      <c r="B15" s="27">
        <v>24</v>
      </c>
      <c r="C15" s="52" t="s">
        <v>17</v>
      </c>
      <c r="D15" s="52"/>
      <c r="E15" s="30">
        <f>RA!D19</f>
        <v>423329.61930000002</v>
      </c>
      <c r="F15" s="40">
        <f>RA!I19</f>
        <v>37260.670899999997</v>
      </c>
      <c r="G15" s="31">
        <f t="shared" si="0"/>
        <v>386068.94839999999</v>
      </c>
      <c r="H15" s="42">
        <f>RA!J19</f>
        <v>8.8018105044510406</v>
      </c>
      <c r="I15" s="35">
        <f>VLOOKUP(B15,RMS!B:D,3,FALSE)</f>
        <v>423329.58524871798</v>
      </c>
      <c r="J15" s="36">
        <f>VLOOKUP(B15,RMS!B:E,4,FALSE)</f>
        <v>386068.94902051298</v>
      </c>
      <c r="K15" s="37">
        <f t="shared" si="1"/>
        <v>3.4051282040309161E-2</v>
      </c>
      <c r="L15" s="37">
        <f t="shared" si="2"/>
        <v>-6.2051299028098583E-4</v>
      </c>
    </row>
    <row r="16" spans="1:12">
      <c r="A16" s="55"/>
      <c r="B16" s="27">
        <v>25</v>
      </c>
      <c r="C16" s="52" t="s">
        <v>18</v>
      </c>
      <c r="D16" s="52"/>
      <c r="E16" s="30">
        <f>RA!D20</f>
        <v>751889.49089999998</v>
      </c>
      <c r="F16" s="40">
        <f>RA!I20</f>
        <v>43293.248200000002</v>
      </c>
      <c r="G16" s="31">
        <f t="shared" si="0"/>
        <v>708596.24269999994</v>
      </c>
      <c r="H16" s="42">
        <f>RA!J20</f>
        <v>5.7579270257094102</v>
      </c>
      <c r="I16" s="35">
        <f>VLOOKUP(B16,RMS!B:D,3,FALSE)</f>
        <v>751889.52379999997</v>
      </c>
      <c r="J16" s="36">
        <f>VLOOKUP(B16,RMS!B:E,4,FALSE)</f>
        <v>708596.24269999994</v>
      </c>
      <c r="K16" s="37">
        <f t="shared" si="1"/>
        <v>-3.2899999991059303E-2</v>
      </c>
      <c r="L16" s="37">
        <f t="shared" si="2"/>
        <v>0</v>
      </c>
    </row>
    <row r="17" spans="1:12">
      <c r="A17" s="55"/>
      <c r="B17" s="27">
        <v>26</v>
      </c>
      <c r="C17" s="52" t="s">
        <v>19</v>
      </c>
      <c r="D17" s="52"/>
      <c r="E17" s="30">
        <f>RA!D21</f>
        <v>391164.1545</v>
      </c>
      <c r="F17" s="40">
        <f>RA!I21</f>
        <v>10823.2701</v>
      </c>
      <c r="G17" s="31">
        <f t="shared" si="0"/>
        <v>380340.88439999998</v>
      </c>
      <c r="H17" s="42">
        <f>RA!J21</f>
        <v>2.7669381193260598</v>
      </c>
      <c r="I17" s="35">
        <f>VLOOKUP(B17,RMS!B:D,3,FALSE)</f>
        <v>391163.99751676898</v>
      </c>
      <c r="J17" s="36">
        <f>VLOOKUP(B17,RMS!B:E,4,FALSE)</f>
        <v>380340.88433757698</v>
      </c>
      <c r="K17" s="37">
        <f t="shared" si="1"/>
        <v>0.15698323101969436</v>
      </c>
      <c r="L17" s="37">
        <f t="shared" si="2"/>
        <v>6.2423001509159803E-5</v>
      </c>
    </row>
    <row r="18" spans="1:12">
      <c r="A18" s="55"/>
      <c r="B18" s="27">
        <v>27</v>
      </c>
      <c r="C18" s="52" t="s">
        <v>20</v>
      </c>
      <c r="D18" s="52"/>
      <c r="E18" s="30">
        <f>RA!D22</f>
        <v>1114795.6765000001</v>
      </c>
      <c r="F18" s="40">
        <f>RA!I22</f>
        <v>118713.3109</v>
      </c>
      <c r="G18" s="31">
        <f t="shared" si="0"/>
        <v>996082.36560000002</v>
      </c>
      <c r="H18" s="42">
        <f>RA!J22</f>
        <v>10.648885118814899</v>
      </c>
      <c r="I18" s="35">
        <f>VLOOKUP(B18,RMS!B:D,3,FALSE)</f>
        <v>1114795.9905513299</v>
      </c>
      <c r="J18" s="36">
        <f>VLOOKUP(B18,RMS!B:E,4,FALSE)</f>
        <v>996082.36533362803</v>
      </c>
      <c r="K18" s="37">
        <f t="shared" si="1"/>
        <v>-0.31405132985673845</v>
      </c>
      <c r="L18" s="37">
        <f t="shared" si="2"/>
        <v>2.6637199334800243E-4</v>
      </c>
    </row>
    <row r="19" spans="1:12">
      <c r="A19" s="55"/>
      <c r="B19" s="27">
        <v>29</v>
      </c>
      <c r="C19" s="52" t="s">
        <v>21</v>
      </c>
      <c r="D19" s="52"/>
      <c r="E19" s="30">
        <f>RA!D23</f>
        <v>2348053.1195</v>
      </c>
      <c r="F19" s="40">
        <f>RA!I23</f>
        <v>188121.49189999999</v>
      </c>
      <c r="G19" s="31">
        <f t="shared" si="0"/>
        <v>2159931.6276000002</v>
      </c>
      <c r="H19" s="42">
        <f>RA!J23</f>
        <v>8.0118073282796498</v>
      </c>
      <c r="I19" s="35">
        <f>VLOOKUP(B19,RMS!B:D,3,FALSE)</f>
        <v>2348054.3477102602</v>
      </c>
      <c r="J19" s="36">
        <f>VLOOKUP(B19,RMS!B:E,4,FALSE)</f>
        <v>2159931.6538034198</v>
      </c>
      <c r="K19" s="37">
        <f t="shared" si="1"/>
        <v>-1.2282102601602674</v>
      </c>
      <c r="L19" s="37">
        <f t="shared" si="2"/>
        <v>-2.6203419547528028E-2</v>
      </c>
    </row>
    <row r="20" spans="1:12">
      <c r="A20" s="55"/>
      <c r="B20" s="27">
        <v>31</v>
      </c>
      <c r="C20" s="52" t="s">
        <v>22</v>
      </c>
      <c r="D20" s="52"/>
      <c r="E20" s="30">
        <f>RA!D24</f>
        <v>284380.44990000001</v>
      </c>
      <c r="F20" s="40">
        <f>RA!I24</f>
        <v>45694.228000000003</v>
      </c>
      <c r="G20" s="31">
        <f t="shared" si="0"/>
        <v>238686.2219</v>
      </c>
      <c r="H20" s="42">
        <f>RA!J24</f>
        <v>16.0679920212757</v>
      </c>
      <c r="I20" s="35">
        <f>VLOOKUP(B20,RMS!B:D,3,FALSE)</f>
        <v>284380.46022545901</v>
      </c>
      <c r="J20" s="36">
        <f>VLOOKUP(B20,RMS!B:E,4,FALSE)</f>
        <v>238686.20579209499</v>
      </c>
      <c r="K20" s="37">
        <f t="shared" si="1"/>
        <v>-1.0325459006708115E-2</v>
      </c>
      <c r="L20" s="37">
        <f t="shared" si="2"/>
        <v>1.6107905015815049E-2</v>
      </c>
    </row>
    <row r="21" spans="1:12">
      <c r="A21" s="55"/>
      <c r="B21" s="27">
        <v>32</v>
      </c>
      <c r="C21" s="52" t="s">
        <v>23</v>
      </c>
      <c r="D21" s="52"/>
      <c r="E21" s="30">
        <f>RA!D25</f>
        <v>194272.49179999999</v>
      </c>
      <c r="F21" s="40">
        <f>RA!I25</f>
        <v>21903.456399999999</v>
      </c>
      <c r="G21" s="31">
        <f t="shared" si="0"/>
        <v>172369.03539999999</v>
      </c>
      <c r="H21" s="42">
        <f>RA!J25</f>
        <v>11.2746051677503</v>
      </c>
      <c r="I21" s="35">
        <f>VLOOKUP(B21,RMS!B:D,3,FALSE)</f>
        <v>194272.49692285</v>
      </c>
      <c r="J21" s="36">
        <f>VLOOKUP(B21,RMS!B:E,4,FALSE)</f>
        <v>172369.038318951</v>
      </c>
      <c r="K21" s="37">
        <f t="shared" si="1"/>
        <v>-5.1228500087745488E-3</v>
      </c>
      <c r="L21" s="37">
        <f t="shared" si="2"/>
        <v>-2.9189510096330196E-3</v>
      </c>
    </row>
    <row r="22" spans="1:12">
      <c r="A22" s="55"/>
      <c r="B22" s="27">
        <v>33</v>
      </c>
      <c r="C22" s="52" t="s">
        <v>24</v>
      </c>
      <c r="D22" s="52"/>
      <c r="E22" s="30">
        <f>RA!D26</f>
        <v>547336.99300000002</v>
      </c>
      <c r="F22" s="40">
        <f>RA!I26</f>
        <v>102769.6379</v>
      </c>
      <c r="G22" s="31">
        <f t="shared" si="0"/>
        <v>444567.35510000004</v>
      </c>
      <c r="H22" s="42">
        <f>RA!J26</f>
        <v>18.7763003806322</v>
      </c>
      <c r="I22" s="35">
        <f>VLOOKUP(B22,RMS!B:D,3,FALSE)</f>
        <v>547336.95873071603</v>
      </c>
      <c r="J22" s="36">
        <f>VLOOKUP(B22,RMS!B:E,4,FALSE)</f>
        <v>444567.36046126898</v>
      </c>
      <c r="K22" s="37">
        <f t="shared" si="1"/>
        <v>3.426928399130702E-2</v>
      </c>
      <c r="L22" s="37">
        <f t="shared" si="2"/>
        <v>-5.3612689371220767E-3</v>
      </c>
    </row>
    <row r="23" spans="1:12">
      <c r="A23" s="55"/>
      <c r="B23" s="27">
        <v>34</v>
      </c>
      <c r="C23" s="52" t="s">
        <v>25</v>
      </c>
      <c r="D23" s="52"/>
      <c r="E23" s="30">
        <f>RA!D27</f>
        <v>224866.0393</v>
      </c>
      <c r="F23" s="40">
        <f>RA!I27</f>
        <v>63079.133399999999</v>
      </c>
      <c r="G23" s="31">
        <f t="shared" si="0"/>
        <v>161786.90590000001</v>
      </c>
      <c r="H23" s="42">
        <f>RA!J27</f>
        <v>28.051871948455702</v>
      </c>
      <c r="I23" s="35">
        <f>VLOOKUP(B23,RMS!B:D,3,FALSE)</f>
        <v>224866.021878912</v>
      </c>
      <c r="J23" s="36">
        <f>VLOOKUP(B23,RMS!B:E,4,FALSE)</f>
        <v>161786.897331204</v>
      </c>
      <c r="K23" s="37">
        <f t="shared" si="1"/>
        <v>1.7421088006813079E-2</v>
      </c>
      <c r="L23" s="37">
        <f t="shared" si="2"/>
        <v>8.5687960090581328E-3</v>
      </c>
    </row>
    <row r="24" spans="1:12">
      <c r="A24" s="55"/>
      <c r="B24" s="27">
        <v>35</v>
      </c>
      <c r="C24" s="52" t="s">
        <v>26</v>
      </c>
      <c r="D24" s="52"/>
      <c r="E24" s="30">
        <f>RA!D28</f>
        <v>783753.78300000005</v>
      </c>
      <c r="F24" s="40">
        <f>RA!I28</f>
        <v>46375.283300000003</v>
      </c>
      <c r="G24" s="31">
        <f t="shared" si="0"/>
        <v>737378.49970000004</v>
      </c>
      <c r="H24" s="42">
        <f>RA!J28</f>
        <v>5.9170729769861898</v>
      </c>
      <c r="I24" s="35">
        <f>VLOOKUP(B24,RMS!B:D,3,FALSE)</f>
        <v>783753.78291327402</v>
      </c>
      <c r="J24" s="36">
        <f>VLOOKUP(B24,RMS!B:E,4,FALSE)</f>
        <v>737378.48070020403</v>
      </c>
      <c r="K24" s="37">
        <f t="shared" si="1"/>
        <v>8.6726038716733456E-5</v>
      </c>
      <c r="L24" s="37">
        <f t="shared" si="2"/>
        <v>1.8999796011485159E-2</v>
      </c>
    </row>
    <row r="25" spans="1:12">
      <c r="A25" s="55"/>
      <c r="B25" s="27">
        <v>36</v>
      </c>
      <c r="C25" s="52" t="s">
        <v>27</v>
      </c>
      <c r="D25" s="52"/>
      <c r="E25" s="30">
        <f>RA!D29</f>
        <v>536471.99840000004</v>
      </c>
      <c r="F25" s="40">
        <f>RA!I29</f>
        <v>87045.122900000002</v>
      </c>
      <c r="G25" s="31">
        <f t="shared" si="0"/>
        <v>449426.87550000002</v>
      </c>
      <c r="H25" s="42">
        <f>RA!J29</f>
        <v>16.225473679820698</v>
      </c>
      <c r="I25" s="35">
        <f>VLOOKUP(B25,RMS!B:D,3,FALSE)</f>
        <v>536471.99809380504</v>
      </c>
      <c r="J25" s="36">
        <f>VLOOKUP(B25,RMS!B:E,4,FALSE)</f>
        <v>449426.86936107499</v>
      </c>
      <c r="K25" s="37">
        <f t="shared" si="1"/>
        <v>3.0619499739259481E-4</v>
      </c>
      <c r="L25" s="37">
        <f t="shared" si="2"/>
        <v>6.1389250331558287E-3</v>
      </c>
    </row>
    <row r="26" spans="1:12">
      <c r="A26" s="55"/>
      <c r="B26" s="27">
        <v>37</v>
      </c>
      <c r="C26" s="52" t="s">
        <v>28</v>
      </c>
      <c r="D26" s="52"/>
      <c r="E26" s="30">
        <f>RA!D30</f>
        <v>993357.48809999996</v>
      </c>
      <c r="F26" s="40">
        <f>RA!I30</f>
        <v>154157.38279999999</v>
      </c>
      <c r="G26" s="31">
        <f t="shared" si="0"/>
        <v>839200.10529999994</v>
      </c>
      <c r="H26" s="42">
        <f>RA!J30</f>
        <v>15.5188222414126</v>
      </c>
      <c r="I26" s="35">
        <f>VLOOKUP(B26,RMS!B:D,3,FALSE)</f>
        <v>993357.51030088495</v>
      </c>
      <c r="J26" s="36">
        <f>VLOOKUP(B26,RMS!B:E,4,FALSE)</f>
        <v>839200.09844805603</v>
      </c>
      <c r="K26" s="37">
        <f t="shared" si="1"/>
        <v>-2.2200884995982051E-2</v>
      </c>
      <c r="L26" s="37">
        <f t="shared" si="2"/>
        <v>6.8519439082592726E-3</v>
      </c>
    </row>
    <row r="27" spans="1:12">
      <c r="A27" s="55"/>
      <c r="B27" s="27">
        <v>38</v>
      </c>
      <c r="C27" s="52" t="s">
        <v>29</v>
      </c>
      <c r="D27" s="52"/>
      <c r="E27" s="30">
        <f>RA!D31</f>
        <v>705406.66899999999</v>
      </c>
      <c r="F27" s="40">
        <f>RA!I31</f>
        <v>36715.610399999998</v>
      </c>
      <c r="G27" s="31">
        <f t="shared" si="0"/>
        <v>668691.05859999999</v>
      </c>
      <c r="H27" s="42">
        <f>RA!J31</f>
        <v>5.2048856373939403</v>
      </c>
      <c r="I27" s="35">
        <f>VLOOKUP(B27,RMS!B:D,3,FALSE)</f>
        <v>705406.69409487199</v>
      </c>
      <c r="J27" s="36">
        <f>VLOOKUP(B27,RMS!B:E,4,FALSE)</f>
        <v>668691.17291769898</v>
      </c>
      <c r="K27" s="37">
        <f t="shared" si="1"/>
        <v>-2.5094871991313994E-2</v>
      </c>
      <c r="L27" s="37">
        <f t="shared" si="2"/>
        <v>-0.11431769898626953</v>
      </c>
    </row>
    <row r="28" spans="1:12">
      <c r="A28" s="55"/>
      <c r="B28" s="27">
        <v>39</v>
      </c>
      <c r="C28" s="52" t="s">
        <v>30</v>
      </c>
      <c r="D28" s="52"/>
      <c r="E28" s="30">
        <f>RA!D32</f>
        <v>124838.8686</v>
      </c>
      <c r="F28" s="40">
        <f>RA!I32</f>
        <v>31856.7166</v>
      </c>
      <c r="G28" s="31">
        <f t="shared" si="0"/>
        <v>92982.152000000002</v>
      </c>
      <c r="H28" s="42">
        <f>RA!J32</f>
        <v>25.518267633514899</v>
      </c>
      <c r="I28" s="35">
        <f>VLOOKUP(B28,RMS!B:D,3,FALSE)</f>
        <v>124838.79130102901</v>
      </c>
      <c r="J28" s="36">
        <f>VLOOKUP(B28,RMS!B:E,4,FALSE)</f>
        <v>92982.168344526697</v>
      </c>
      <c r="K28" s="37">
        <f t="shared" si="1"/>
        <v>7.7298970994888805E-2</v>
      </c>
      <c r="L28" s="37">
        <f t="shared" si="2"/>
        <v>-1.6344526695320383E-2</v>
      </c>
    </row>
    <row r="29" spans="1:12">
      <c r="A29" s="55"/>
      <c r="B29" s="27">
        <v>40</v>
      </c>
      <c r="C29" s="52" t="s">
        <v>31</v>
      </c>
      <c r="D29" s="52"/>
      <c r="E29" s="30">
        <f>RA!D33</f>
        <v>56.957299999999996</v>
      </c>
      <c r="F29" s="40">
        <f>RA!I33</f>
        <v>12.275399999999999</v>
      </c>
      <c r="G29" s="31">
        <f t="shared" si="0"/>
        <v>44.681899999999999</v>
      </c>
      <c r="H29" s="42">
        <f>RA!J33</f>
        <v>21.551934519368</v>
      </c>
      <c r="I29" s="35">
        <f>VLOOKUP(B29,RMS!B:D,3,FALSE)</f>
        <v>56.9572</v>
      </c>
      <c r="J29" s="36">
        <f>VLOOKUP(B29,RMS!B:E,4,FALSE)</f>
        <v>44.681899999999999</v>
      </c>
      <c r="K29" s="37">
        <f t="shared" si="1"/>
        <v>9.9999999996214228E-5</v>
      </c>
      <c r="L29" s="37">
        <f t="shared" si="2"/>
        <v>0</v>
      </c>
    </row>
    <row r="30" spans="1:12">
      <c r="A30" s="55"/>
      <c r="B30" s="27">
        <v>41</v>
      </c>
      <c r="C30" s="52" t="s">
        <v>40</v>
      </c>
      <c r="D30" s="52"/>
      <c r="E30" s="30">
        <f>RA!D34</f>
        <v>0</v>
      </c>
      <c r="F30" s="40">
        <f>RA!I34</f>
        <v>0</v>
      </c>
      <c r="G30" s="31">
        <f t="shared" si="0"/>
        <v>0</v>
      </c>
      <c r="H30" s="42">
        <f>RA!J34</f>
        <v>0</v>
      </c>
      <c r="I30" s="35">
        <v>0</v>
      </c>
      <c r="J30" s="36">
        <v>0</v>
      </c>
      <c r="K30" s="37">
        <f t="shared" si="1"/>
        <v>0</v>
      </c>
      <c r="L30" s="37">
        <f t="shared" si="2"/>
        <v>0</v>
      </c>
    </row>
    <row r="31" spans="1:12">
      <c r="A31" s="55"/>
      <c r="B31" s="27">
        <v>42</v>
      </c>
      <c r="C31" s="52" t="s">
        <v>32</v>
      </c>
      <c r="D31" s="52"/>
      <c r="E31" s="30">
        <f>RA!D35</f>
        <v>143145.7015</v>
      </c>
      <c r="F31" s="40">
        <f>RA!I35</f>
        <v>14784.9269</v>
      </c>
      <c r="G31" s="31">
        <f t="shared" si="0"/>
        <v>128360.77459999999</v>
      </c>
      <c r="H31" s="42">
        <f>RA!J35</f>
        <v>10.3285860106669</v>
      </c>
      <c r="I31" s="35">
        <f>VLOOKUP(B31,RMS!B:D,3,FALSE)</f>
        <v>143145.70019999999</v>
      </c>
      <c r="J31" s="36">
        <f>VLOOKUP(B31,RMS!B:E,4,FALSE)</f>
        <v>128360.7727</v>
      </c>
      <c r="K31" s="37">
        <f t="shared" si="1"/>
        <v>1.3000000035390258E-3</v>
      </c>
      <c r="L31" s="37">
        <f t="shared" si="2"/>
        <v>1.8999999883817509E-3</v>
      </c>
    </row>
    <row r="32" spans="1:12">
      <c r="A32" s="55"/>
      <c r="B32" s="27">
        <v>71</v>
      </c>
      <c r="C32" s="52" t="s">
        <v>41</v>
      </c>
      <c r="D32" s="52"/>
      <c r="E32" s="30">
        <f>RA!D36</f>
        <v>0</v>
      </c>
      <c r="F32" s="40">
        <f>RA!I36</f>
        <v>0</v>
      </c>
      <c r="G32" s="31">
        <f t="shared" si="0"/>
        <v>0</v>
      </c>
      <c r="H32" s="42">
        <f>RA!J36</f>
        <v>0</v>
      </c>
      <c r="I32" s="35">
        <v>0</v>
      </c>
      <c r="J32" s="36">
        <v>0</v>
      </c>
      <c r="K32" s="37">
        <f t="shared" si="1"/>
        <v>0</v>
      </c>
      <c r="L32" s="37">
        <f t="shared" si="2"/>
        <v>0</v>
      </c>
    </row>
    <row r="33" spans="1:12">
      <c r="A33" s="55"/>
      <c r="B33" s="27">
        <v>72</v>
      </c>
      <c r="C33" s="52" t="s">
        <v>42</v>
      </c>
      <c r="D33" s="52"/>
      <c r="E33" s="30">
        <f>RA!D37</f>
        <v>0</v>
      </c>
      <c r="F33" s="40">
        <f>RA!I37</f>
        <v>0</v>
      </c>
      <c r="G33" s="31">
        <f t="shared" si="0"/>
        <v>0</v>
      </c>
      <c r="H33" s="42">
        <f>RA!J37</f>
        <v>0</v>
      </c>
      <c r="I33" s="35">
        <v>0</v>
      </c>
      <c r="J33" s="36">
        <v>0</v>
      </c>
      <c r="K33" s="37">
        <f t="shared" si="1"/>
        <v>0</v>
      </c>
      <c r="L33" s="37">
        <f t="shared" si="2"/>
        <v>0</v>
      </c>
    </row>
    <row r="34" spans="1:12">
      <c r="A34" s="55"/>
      <c r="B34" s="27">
        <v>73</v>
      </c>
      <c r="C34" s="52" t="s">
        <v>43</v>
      </c>
      <c r="D34" s="52"/>
      <c r="E34" s="30">
        <f>RA!D38</f>
        <v>0</v>
      </c>
      <c r="F34" s="40">
        <f>RA!I38</f>
        <v>0</v>
      </c>
      <c r="G34" s="31">
        <f t="shared" si="0"/>
        <v>0</v>
      </c>
      <c r="H34" s="42">
        <f>RA!J38</f>
        <v>0</v>
      </c>
      <c r="I34" s="35">
        <v>0</v>
      </c>
      <c r="J34" s="36">
        <v>0</v>
      </c>
      <c r="K34" s="37">
        <f t="shared" si="1"/>
        <v>0</v>
      </c>
      <c r="L34" s="37">
        <f t="shared" si="2"/>
        <v>0</v>
      </c>
    </row>
    <row r="35" spans="1:12">
      <c r="A35" s="55"/>
      <c r="B35" s="27">
        <v>75</v>
      </c>
      <c r="C35" s="52" t="s">
        <v>33</v>
      </c>
      <c r="D35" s="52"/>
      <c r="E35" s="30">
        <f>RA!D39</f>
        <v>300815.8113</v>
      </c>
      <c r="F35" s="40">
        <f>RA!I39</f>
        <v>14853.779699999999</v>
      </c>
      <c r="G35" s="31">
        <f t="shared" si="0"/>
        <v>285962.03159999999</v>
      </c>
      <c r="H35" s="42">
        <f>RA!J39</f>
        <v>4.9378321025773797</v>
      </c>
      <c r="I35" s="35">
        <f>VLOOKUP(B35,RMS!B:D,3,FALSE)</f>
        <v>300815.811965812</v>
      </c>
      <c r="J35" s="36">
        <f>VLOOKUP(B35,RMS!B:E,4,FALSE)</f>
        <v>285962.03162393201</v>
      </c>
      <c r="K35" s="37">
        <f t="shared" si="1"/>
        <v>-6.6581199644133449E-4</v>
      </c>
      <c r="L35" s="37">
        <f t="shared" si="2"/>
        <v>-2.3932021576911211E-5</v>
      </c>
    </row>
    <row r="36" spans="1:12">
      <c r="A36" s="55"/>
      <c r="B36" s="27">
        <v>76</v>
      </c>
      <c r="C36" s="52" t="s">
        <v>34</v>
      </c>
      <c r="D36" s="52"/>
      <c r="E36" s="30">
        <f>RA!D40</f>
        <v>346219.00880000001</v>
      </c>
      <c r="F36" s="40">
        <f>RA!I40</f>
        <v>20284.713800000001</v>
      </c>
      <c r="G36" s="31">
        <f t="shared" si="0"/>
        <v>325934.29499999998</v>
      </c>
      <c r="H36" s="42">
        <f>RA!J40</f>
        <v>5.8589255021863504</v>
      </c>
      <c r="I36" s="35">
        <f>VLOOKUP(B36,RMS!B:D,3,FALSE)</f>
        <v>346219.005279487</v>
      </c>
      <c r="J36" s="36">
        <f>VLOOKUP(B36,RMS!B:E,4,FALSE)</f>
        <v>325934.29671794898</v>
      </c>
      <c r="K36" s="37">
        <f t="shared" si="1"/>
        <v>3.5205130116082728E-3</v>
      </c>
      <c r="L36" s="37">
        <f t="shared" si="2"/>
        <v>-1.717948995064944E-3</v>
      </c>
    </row>
    <row r="37" spans="1:12">
      <c r="A37" s="55"/>
      <c r="B37" s="27">
        <v>77</v>
      </c>
      <c r="C37" s="52" t="s">
        <v>44</v>
      </c>
      <c r="D37" s="52"/>
      <c r="E37" s="30">
        <f>RA!D41</f>
        <v>0</v>
      </c>
      <c r="F37" s="40">
        <f>RA!I41</f>
        <v>0</v>
      </c>
      <c r="G37" s="31">
        <f t="shared" si="0"/>
        <v>0</v>
      </c>
      <c r="H37" s="42">
        <f>RA!J41</f>
        <v>0</v>
      </c>
      <c r="I37" s="35">
        <v>0</v>
      </c>
      <c r="J37" s="36">
        <v>0</v>
      </c>
      <c r="K37" s="37">
        <f t="shared" si="1"/>
        <v>0</v>
      </c>
      <c r="L37" s="37">
        <f t="shared" si="2"/>
        <v>0</v>
      </c>
    </row>
    <row r="38" spans="1:12">
      <c r="A38" s="55"/>
      <c r="B38" s="27">
        <v>78</v>
      </c>
      <c r="C38" s="52" t="s">
        <v>45</v>
      </c>
      <c r="D38" s="52"/>
      <c r="E38" s="30">
        <f>RA!D42</f>
        <v>0</v>
      </c>
      <c r="F38" s="40">
        <f>RA!I42</f>
        <v>0</v>
      </c>
      <c r="G38" s="31">
        <f t="shared" si="0"/>
        <v>0</v>
      </c>
      <c r="H38" s="42">
        <f>RA!J42</f>
        <v>0</v>
      </c>
      <c r="I38" s="35">
        <v>0</v>
      </c>
      <c r="J38" s="36">
        <v>0</v>
      </c>
      <c r="K38" s="37">
        <f t="shared" si="1"/>
        <v>0</v>
      </c>
      <c r="L38" s="37">
        <f t="shared" si="2"/>
        <v>0</v>
      </c>
    </row>
    <row r="39" spans="1:12">
      <c r="A39" s="55"/>
      <c r="B39" s="27">
        <v>99</v>
      </c>
      <c r="C39" s="52" t="s">
        <v>35</v>
      </c>
      <c r="D39" s="52"/>
      <c r="E39" s="30">
        <f>RA!D43</f>
        <v>13716.7826</v>
      </c>
      <c r="F39" s="40">
        <f>RA!I43</f>
        <v>2756.5974000000001</v>
      </c>
      <c r="G39" s="31">
        <f t="shared" si="0"/>
        <v>10960.1852</v>
      </c>
      <c r="H39" s="42">
        <f>RA!J43</f>
        <v>20.0965305085465</v>
      </c>
      <c r="I39" s="35">
        <f>VLOOKUP(B39,RMS!B:D,3,FALSE)</f>
        <v>13716.7825429241</v>
      </c>
      <c r="J39" s="36">
        <f>VLOOKUP(B39,RMS!B:E,4,FALSE)</f>
        <v>10960.184933061</v>
      </c>
      <c r="K39" s="37">
        <f t="shared" si="1"/>
        <v>5.7075900258496404E-5</v>
      </c>
      <c r="L39" s="37">
        <f t="shared" si="2"/>
        <v>2.6693899962992873E-4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43" t="s">
        <v>54</v>
      </c>
      <c r="W1" s="60"/>
    </row>
    <row r="2" spans="1:23" ht="12.7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43"/>
      <c r="W2" s="60"/>
    </row>
    <row r="3" spans="1:23" ht="23.25" thickBo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13" t="s">
        <v>55</v>
      </c>
      <c r="W3" s="60"/>
    </row>
    <row r="4" spans="1:23" ht="12.75" thickTop="1" thickBo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W4" s="60"/>
    </row>
    <row r="5" spans="1:23" ht="12.75" thickTop="1" thickBot="1">
      <c r="A5" s="2"/>
      <c r="B5" s="3"/>
      <c r="C5" s="4"/>
      <c r="D5" s="5" t="s">
        <v>0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1</v>
      </c>
      <c r="J5" s="5" t="s">
        <v>2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14" t="s">
        <v>70</v>
      </c>
    </row>
    <row r="6" spans="1:23" ht="12" thickBot="1">
      <c r="A6" s="6" t="s">
        <v>3</v>
      </c>
      <c r="B6" s="61" t="s">
        <v>4</v>
      </c>
      <c r="C6" s="6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3" t="s">
        <v>5</v>
      </c>
      <c r="B7" s="64"/>
      <c r="C7" s="65"/>
      <c r="D7" s="7">
        <v>14519615.065400001</v>
      </c>
      <c r="E7" s="7">
        <v>17499916</v>
      </c>
      <c r="F7" s="44">
        <v>82.969627199353397</v>
      </c>
      <c r="G7" s="16"/>
      <c r="H7" s="16"/>
      <c r="I7" s="7">
        <v>1473733.2646000001</v>
      </c>
      <c r="J7" s="44">
        <v>10.1499472125255</v>
      </c>
      <c r="K7" s="16"/>
      <c r="L7" s="16"/>
      <c r="M7" s="16"/>
      <c r="N7" s="7">
        <v>347209996.47460002</v>
      </c>
      <c r="O7" s="7">
        <v>1205122969.2070999</v>
      </c>
      <c r="P7" s="7">
        <v>1567437</v>
      </c>
      <c r="Q7" s="7">
        <v>1905691</v>
      </c>
      <c r="R7" s="7">
        <v>-17.749677151227601</v>
      </c>
      <c r="S7" s="7">
        <v>10.6160943416546</v>
      </c>
      <c r="T7" s="7">
        <v>11.0744101948322</v>
      </c>
      <c r="U7" s="45">
        <v>-4.1385125267576299</v>
      </c>
    </row>
    <row r="8" spans="1:23" ht="12" thickBot="1">
      <c r="A8" s="66">
        <v>41477</v>
      </c>
      <c r="B8" s="56" t="s">
        <v>6</v>
      </c>
      <c r="C8" s="57"/>
      <c r="D8" s="8">
        <v>487165.1948</v>
      </c>
      <c r="E8" s="8">
        <v>485695</v>
      </c>
      <c r="F8" s="46">
        <v>100.30269918364399</v>
      </c>
      <c r="G8" s="9"/>
      <c r="H8" s="9"/>
      <c r="I8" s="8">
        <v>79916.934800000003</v>
      </c>
      <c r="J8" s="46">
        <v>16.404483664480399</v>
      </c>
      <c r="K8" s="9"/>
      <c r="L8" s="9"/>
      <c r="M8" s="9"/>
      <c r="N8" s="8">
        <v>12281536.4652</v>
      </c>
      <c r="O8" s="8">
        <v>37747306.709600002</v>
      </c>
      <c r="P8" s="8">
        <v>44890</v>
      </c>
      <c r="Q8" s="8">
        <v>57134</v>
      </c>
      <c r="R8" s="8">
        <v>-21.430321699863502</v>
      </c>
      <c r="S8" s="8">
        <v>12.7875720650479</v>
      </c>
      <c r="T8" s="8">
        <v>12.9490026954178</v>
      </c>
      <c r="U8" s="47">
        <v>-1.2466645823389999</v>
      </c>
    </row>
    <row r="9" spans="1:23" ht="12" thickBot="1">
      <c r="A9" s="67"/>
      <c r="B9" s="56" t="s">
        <v>7</v>
      </c>
      <c r="C9" s="57"/>
      <c r="D9" s="8">
        <v>94928.983399999997</v>
      </c>
      <c r="E9" s="8">
        <v>110904</v>
      </c>
      <c r="F9" s="46">
        <v>85.595635324244398</v>
      </c>
      <c r="G9" s="9"/>
      <c r="H9" s="9"/>
      <c r="I9" s="8">
        <v>17767.923599999998</v>
      </c>
      <c r="J9" s="46">
        <v>18.7170692907684</v>
      </c>
      <c r="K9" s="9"/>
      <c r="L9" s="9"/>
      <c r="M9" s="9"/>
      <c r="N9" s="8">
        <v>2376088.3957000002</v>
      </c>
      <c r="O9" s="8">
        <v>7459063.6169999996</v>
      </c>
      <c r="P9" s="8">
        <v>8902</v>
      </c>
      <c r="Q9" s="8">
        <v>10968</v>
      </c>
      <c r="R9" s="8">
        <v>-18.8366156090445</v>
      </c>
      <c r="S9" s="8">
        <v>12.2529072118625</v>
      </c>
      <c r="T9" s="8">
        <v>12.867601203501099</v>
      </c>
      <c r="U9" s="47">
        <v>-4.7770674729283797</v>
      </c>
    </row>
    <row r="10" spans="1:23" ht="12" thickBot="1">
      <c r="A10" s="67"/>
      <c r="B10" s="56" t="s">
        <v>8</v>
      </c>
      <c r="C10" s="57"/>
      <c r="D10" s="8">
        <v>149973.55369999999</v>
      </c>
      <c r="E10" s="8">
        <v>145873</v>
      </c>
      <c r="F10" s="46">
        <v>102.811043647556</v>
      </c>
      <c r="G10" s="9"/>
      <c r="H10" s="9"/>
      <c r="I10" s="8">
        <v>30056.230100000001</v>
      </c>
      <c r="J10" s="46">
        <v>20.0410201388727</v>
      </c>
      <c r="K10" s="9"/>
      <c r="L10" s="9"/>
      <c r="M10" s="9"/>
      <c r="N10" s="8">
        <v>3596211.8975</v>
      </c>
      <c r="O10" s="8">
        <v>12007516.060000001</v>
      </c>
      <c r="P10" s="8">
        <v>96599</v>
      </c>
      <c r="Q10" s="8">
        <v>113720</v>
      </c>
      <c r="R10" s="8">
        <v>-15.0553992261695</v>
      </c>
      <c r="S10" s="8">
        <v>1.8349133013799299</v>
      </c>
      <c r="T10" s="8">
        <v>2.0832763805838899</v>
      </c>
      <c r="U10" s="47">
        <v>-11.921753710582999</v>
      </c>
    </row>
    <row r="11" spans="1:23" ht="12" thickBot="1">
      <c r="A11" s="67"/>
      <c r="B11" s="56" t="s">
        <v>9</v>
      </c>
      <c r="C11" s="57"/>
      <c r="D11" s="8">
        <v>42322.8174</v>
      </c>
      <c r="E11" s="8">
        <v>50418</v>
      </c>
      <c r="F11" s="46">
        <v>83.943864096156204</v>
      </c>
      <c r="G11" s="9"/>
      <c r="H11" s="9"/>
      <c r="I11" s="8">
        <v>7603.0433000000003</v>
      </c>
      <c r="J11" s="46">
        <v>17.9644073033758</v>
      </c>
      <c r="K11" s="9"/>
      <c r="L11" s="9"/>
      <c r="M11" s="9"/>
      <c r="N11" s="8">
        <v>1092516.4434</v>
      </c>
      <c r="O11" s="8">
        <v>4311336.7511</v>
      </c>
      <c r="P11" s="8">
        <v>2863</v>
      </c>
      <c r="Q11" s="8">
        <v>3636</v>
      </c>
      <c r="R11" s="8">
        <v>-21.259625962596299</v>
      </c>
      <c r="S11" s="8">
        <v>17.513936430317798</v>
      </c>
      <c r="T11" s="8">
        <v>16.721540154015401</v>
      </c>
      <c r="U11" s="47">
        <v>4.7387756690113498</v>
      </c>
    </row>
    <row r="12" spans="1:23" ht="12" thickBot="1">
      <c r="A12" s="67"/>
      <c r="B12" s="56" t="s">
        <v>10</v>
      </c>
      <c r="C12" s="57"/>
      <c r="D12" s="8">
        <v>128312.2507</v>
      </c>
      <c r="E12" s="8">
        <v>153639</v>
      </c>
      <c r="F12" s="46">
        <v>83.515416463267798</v>
      </c>
      <c r="G12" s="9"/>
      <c r="H12" s="9"/>
      <c r="I12" s="8">
        <v>8429.3022999999994</v>
      </c>
      <c r="J12" s="46">
        <v>6.5693667237652198</v>
      </c>
      <c r="K12" s="9"/>
      <c r="L12" s="9"/>
      <c r="M12" s="9"/>
      <c r="N12" s="8">
        <v>3713482.2818</v>
      </c>
      <c r="O12" s="8">
        <v>16754873.0626</v>
      </c>
      <c r="P12" s="8">
        <v>2409</v>
      </c>
      <c r="Q12" s="8">
        <v>3051</v>
      </c>
      <c r="R12" s="8">
        <v>-21.0422812192724</v>
      </c>
      <c r="S12" s="8">
        <v>63.515836446658398</v>
      </c>
      <c r="T12" s="8">
        <v>63.7958079318256</v>
      </c>
      <c r="U12" s="47">
        <v>-0.43885561488061797</v>
      </c>
    </row>
    <row r="13" spans="1:23" ht="12" thickBot="1">
      <c r="A13" s="67"/>
      <c r="B13" s="56" t="s">
        <v>11</v>
      </c>
      <c r="C13" s="57"/>
      <c r="D13" s="8">
        <v>261442.86180000001</v>
      </c>
      <c r="E13" s="8">
        <v>336630</v>
      </c>
      <c r="F13" s="46">
        <v>77.664754121735996</v>
      </c>
      <c r="G13" s="9"/>
      <c r="H13" s="9"/>
      <c r="I13" s="8">
        <v>47814.687299999998</v>
      </c>
      <c r="J13" s="46">
        <v>18.288771386146099</v>
      </c>
      <c r="K13" s="9"/>
      <c r="L13" s="9"/>
      <c r="M13" s="9"/>
      <c r="N13" s="8">
        <v>6461329.3876</v>
      </c>
      <c r="O13" s="8">
        <v>21191646.659899998</v>
      </c>
      <c r="P13" s="8">
        <v>16476</v>
      </c>
      <c r="Q13" s="8">
        <v>21145</v>
      </c>
      <c r="R13" s="8">
        <v>-22.080870182076101</v>
      </c>
      <c r="S13" s="8">
        <v>18.698602816217502</v>
      </c>
      <c r="T13" s="8">
        <v>18.8104691416411</v>
      </c>
      <c r="U13" s="47">
        <v>-0.59470247435713397</v>
      </c>
    </row>
    <row r="14" spans="1:23" ht="12" thickBot="1">
      <c r="A14" s="67"/>
      <c r="B14" s="56" t="s">
        <v>12</v>
      </c>
      <c r="C14" s="57"/>
      <c r="D14" s="8">
        <v>141114.43909999999</v>
      </c>
      <c r="E14" s="8">
        <v>146528</v>
      </c>
      <c r="F14" s="46">
        <v>96.305442714020501</v>
      </c>
      <c r="G14" s="9"/>
      <c r="H14" s="9"/>
      <c r="I14" s="8">
        <v>10541.257</v>
      </c>
      <c r="J14" s="46">
        <v>7.4700059520698598</v>
      </c>
      <c r="K14" s="9"/>
      <c r="L14" s="9"/>
      <c r="M14" s="9"/>
      <c r="N14" s="8">
        <v>3482119.8862000001</v>
      </c>
      <c r="O14" s="8">
        <v>12107843.5085</v>
      </c>
      <c r="P14" s="8">
        <v>3391</v>
      </c>
      <c r="Q14" s="8">
        <v>4590</v>
      </c>
      <c r="R14" s="8">
        <v>-26.122004357298501</v>
      </c>
      <c r="S14" s="8">
        <v>49.011374225892098</v>
      </c>
      <c r="T14" s="8">
        <v>48.897113289760398</v>
      </c>
      <c r="U14" s="47">
        <v>0.23367624067012199</v>
      </c>
    </row>
    <row r="15" spans="1:23" ht="12" thickBot="1">
      <c r="A15" s="67"/>
      <c r="B15" s="56" t="s">
        <v>13</v>
      </c>
      <c r="C15" s="57"/>
      <c r="D15" s="8">
        <v>101541.6526</v>
      </c>
      <c r="E15" s="8">
        <v>98733</v>
      </c>
      <c r="F15" s="46">
        <v>102.844694884183</v>
      </c>
      <c r="G15" s="9"/>
      <c r="H15" s="9"/>
      <c r="I15" s="8">
        <v>10852.803900000001</v>
      </c>
      <c r="J15" s="46">
        <v>10.6880315832086</v>
      </c>
      <c r="K15" s="9"/>
      <c r="L15" s="9"/>
      <c r="M15" s="9"/>
      <c r="N15" s="8">
        <v>2620487.4622999998</v>
      </c>
      <c r="O15" s="8">
        <v>8128139.2719999999</v>
      </c>
      <c r="P15" s="8">
        <v>6079</v>
      </c>
      <c r="Q15" s="8">
        <v>7865</v>
      </c>
      <c r="R15" s="8">
        <v>-22.7082008900191</v>
      </c>
      <c r="S15" s="8">
        <v>19.627915775620998</v>
      </c>
      <c r="T15" s="8">
        <v>19.805314685314698</v>
      </c>
      <c r="U15" s="47">
        <v>-0.89571366328874402</v>
      </c>
    </row>
    <row r="16" spans="1:23" ht="12" thickBot="1">
      <c r="A16" s="67"/>
      <c r="B16" s="56" t="s">
        <v>14</v>
      </c>
      <c r="C16" s="57"/>
      <c r="D16" s="8">
        <v>889136.05039999995</v>
      </c>
      <c r="E16" s="8">
        <v>813305</v>
      </c>
      <c r="F16" s="46">
        <v>109.323814608296</v>
      </c>
      <c r="G16" s="9"/>
      <c r="H16" s="9"/>
      <c r="I16" s="8">
        <v>21096.334200000001</v>
      </c>
      <c r="J16" s="46">
        <v>2.3726778585244999</v>
      </c>
      <c r="K16" s="9"/>
      <c r="L16" s="9"/>
      <c r="M16" s="9"/>
      <c r="N16" s="8">
        <v>20614794.5744</v>
      </c>
      <c r="O16" s="8">
        <v>67310789.984699994</v>
      </c>
      <c r="P16" s="8">
        <v>106206</v>
      </c>
      <c r="Q16" s="8">
        <v>126577</v>
      </c>
      <c r="R16" s="8">
        <v>-16.093761109838301</v>
      </c>
      <c r="S16" s="8">
        <v>9.8489788712502104</v>
      </c>
      <c r="T16" s="8">
        <v>10.141342265972501</v>
      </c>
      <c r="U16" s="47">
        <v>-2.8828865751159301</v>
      </c>
    </row>
    <row r="17" spans="1:21" ht="12" thickBot="1">
      <c r="A17" s="67"/>
      <c r="B17" s="56" t="s">
        <v>15</v>
      </c>
      <c r="C17" s="57"/>
      <c r="D17" s="8">
        <v>472250.04680000001</v>
      </c>
      <c r="E17" s="8">
        <v>531362</v>
      </c>
      <c r="F17" s="46">
        <v>88.875389433192396</v>
      </c>
      <c r="G17" s="9"/>
      <c r="H17" s="9"/>
      <c r="I17" s="8">
        <v>51827.230300000003</v>
      </c>
      <c r="J17" s="46">
        <v>10.9745315328574</v>
      </c>
      <c r="K17" s="9"/>
      <c r="L17" s="9"/>
      <c r="M17" s="9"/>
      <c r="N17" s="8">
        <v>10148197.0386</v>
      </c>
      <c r="O17" s="8">
        <v>46999866.154399998</v>
      </c>
      <c r="P17" s="8">
        <v>12277</v>
      </c>
      <c r="Q17" s="8">
        <v>14380</v>
      </c>
      <c r="R17" s="8">
        <v>-14.6244784422809</v>
      </c>
      <c r="S17" s="8">
        <v>45.1289508837664</v>
      </c>
      <c r="T17" s="8">
        <v>32.093859527120998</v>
      </c>
      <c r="U17" s="47">
        <v>40.6155306613405</v>
      </c>
    </row>
    <row r="18" spans="1:21" ht="12" thickBot="1">
      <c r="A18" s="67"/>
      <c r="B18" s="56" t="s">
        <v>16</v>
      </c>
      <c r="C18" s="57"/>
      <c r="D18" s="8">
        <v>1523556.1114000001</v>
      </c>
      <c r="E18" s="8">
        <v>1715538</v>
      </c>
      <c r="F18" s="46">
        <v>88.809231354828597</v>
      </c>
      <c r="G18" s="9"/>
      <c r="H18" s="9"/>
      <c r="I18" s="8">
        <v>147326.66089999999</v>
      </c>
      <c r="J18" s="46">
        <v>9.6699202476120902</v>
      </c>
      <c r="K18" s="9"/>
      <c r="L18" s="9"/>
      <c r="M18" s="9"/>
      <c r="N18" s="8">
        <v>35735874.442100003</v>
      </c>
      <c r="O18" s="8">
        <v>116230047.6957</v>
      </c>
      <c r="P18" s="8">
        <v>233173</v>
      </c>
      <c r="Q18" s="8">
        <v>287955</v>
      </c>
      <c r="R18" s="8">
        <v>-19.024500355958399</v>
      </c>
      <c r="S18" s="8">
        <v>7.6517351125559099</v>
      </c>
      <c r="T18" s="8">
        <v>7.7215157364865998</v>
      </c>
      <c r="U18" s="47">
        <v>-0.903716657611076</v>
      </c>
    </row>
    <row r="19" spans="1:21" ht="12" thickBot="1">
      <c r="A19" s="67"/>
      <c r="B19" s="56" t="s">
        <v>17</v>
      </c>
      <c r="C19" s="57"/>
      <c r="D19" s="8">
        <v>423329.61930000002</v>
      </c>
      <c r="E19" s="8">
        <v>519360</v>
      </c>
      <c r="F19" s="46">
        <v>81.509862003234701</v>
      </c>
      <c r="G19" s="9"/>
      <c r="H19" s="9"/>
      <c r="I19" s="8">
        <v>37260.670899999997</v>
      </c>
      <c r="J19" s="46">
        <v>8.8018105044510406</v>
      </c>
      <c r="K19" s="9"/>
      <c r="L19" s="9"/>
      <c r="M19" s="9"/>
      <c r="N19" s="8">
        <v>10540487.4169</v>
      </c>
      <c r="O19" s="8">
        <v>42596510.974100001</v>
      </c>
      <c r="P19" s="8">
        <v>15770</v>
      </c>
      <c r="Q19" s="8">
        <v>21020</v>
      </c>
      <c r="R19" s="8">
        <v>-24.976213130352001</v>
      </c>
      <c r="S19" s="8">
        <v>31.648281547241599</v>
      </c>
      <c r="T19" s="8">
        <v>37.293158896289299</v>
      </c>
      <c r="U19" s="47">
        <v>-15.136495582865001</v>
      </c>
    </row>
    <row r="20" spans="1:21" ht="12" thickBot="1">
      <c r="A20" s="67"/>
      <c r="B20" s="56" t="s">
        <v>18</v>
      </c>
      <c r="C20" s="57"/>
      <c r="D20" s="8">
        <v>751889.49089999998</v>
      </c>
      <c r="E20" s="8">
        <v>869675</v>
      </c>
      <c r="F20" s="46">
        <v>86.456376335987599</v>
      </c>
      <c r="G20" s="9"/>
      <c r="H20" s="9"/>
      <c r="I20" s="8">
        <v>43293.248200000002</v>
      </c>
      <c r="J20" s="46">
        <v>5.7579270257094102</v>
      </c>
      <c r="K20" s="9"/>
      <c r="L20" s="9"/>
      <c r="M20" s="9"/>
      <c r="N20" s="8">
        <v>18348278.429099999</v>
      </c>
      <c r="O20" s="8">
        <v>68865409.294499993</v>
      </c>
      <c r="P20" s="8">
        <v>52908</v>
      </c>
      <c r="Q20" s="8">
        <v>66151</v>
      </c>
      <c r="R20" s="8">
        <v>-20.019349669695099</v>
      </c>
      <c r="S20" s="8">
        <v>16.271348189309698</v>
      </c>
      <c r="T20" s="8">
        <v>16.950507475321601</v>
      </c>
      <c r="U20" s="47">
        <v>-4.00671948613138</v>
      </c>
    </row>
    <row r="21" spans="1:21" ht="12" thickBot="1">
      <c r="A21" s="67"/>
      <c r="B21" s="56" t="s">
        <v>19</v>
      </c>
      <c r="C21" s="57"/>
      <c r="D21" s="8">
        <v>391164.1545</v>
      </c>
      <c r="E21" s="8">
        <v>368895</v>
      </c>
      <c r="F21" s="46">
        <v>106.036718985077</v>
      </c>
      <c r="G21" s="9"/>
      <c r="H21" s="9"/>
      <c r="I21" s="8">
        <v>10823.2701</v>
      </c>
      <c r="J21" s="46">
        <v>2.7669381193260598</v>
      </c>
      <c r="K21" s="9"/>
      <c r="L21" s="9"/>
      <c r="M21" s="9"/>
      <c r="N21" s="8">
        <v>8088911.7445</v>
      </c>
      <c r="O21" s="8">
        <v>24970312.882199999</v>
      </c>
      <c r="P21" s="8">
        <v>52441</v>
      </c>
      <c r="Q21" s="8">
        <v>70196</v>
      </c>
      <c r="R21" s="8">
        <v>-25.2934640150436</v>
      </c>
      <c r="S21" s="8">
        <v>8.5500697831849095</v>
      </c>
      <c r="T21" s="8">
        <v>8.47304362071913</v>
      </c>
      <c r="U21" s="47">
        <v>0.90907312547561203</v>
      </c>
    </row>
    <row r="22" spans="1:21" ht="12" thickBot="1">
      <c r="A22" s="67"/>
      <c r="B22" s="56" t="s">
        <v>20</v>
      </c>
      <c r="C22" s="57"/>
      <c r="D22" s="8">
        <v>1114795.6765000001</v>
      </c>
      <c r="E22" s="8">
        <v>1012216</v>
      </c>
      <c r="F22" s="46">
        <v>110.134168645823</v>
      </c>
      <c r="G22" s="9"/>
      <c r="H22" s="9"/>
      <c r="I22" s="8">
        <v>118713.3109</v>
      </c>
      <c r="J22" s="46">
        <v>10.648885118814899</v>
      </c>
      <c r="K22" s="9"/>
      <c r="L22" s="9"/>
      <c r="M22" s="9"/>
      <c r="N22" s="8">
        <v>25223820.155900002</v>
      </c>
      <c r="O22" s="8">
        <v>90970479.787</v>
      </c>
      <c r="P22" s="8">
        <v>124383</v>
      </c>
      <c r="Q22" s="8">
        <v>149852</v>
      </c>
      <c r="R22" s="8">
        <v>-16.996102821450499</v>
      </c>
      <c r="S22" s="8">
        <v>10.4711943746332</v>
      </c>
      <c r="T22" s="8">
        <v>10.682165202333</v>
      </c>
      <c r="U22" s="47">
        <v>-1.97498188526147</v>
      </c>
    </row>
    <row r="23" spans="1:21" ht="12" thickBot="1">
      <c r="A23" s="67"/>
      <c r="B23" s="56" t="s">
        <v>21</v>
      </c>
      <c r="C23" s="57"/>
      <c r="D23" s="8">
        <v>2348053.1195</v>
      </c>
      <c r="E23" s="8">
        <v>2505184</v>
      </c>
      <c r="F23" s="46">
        <v>93.727770874314999</v>
      </c>
      <c r="G23" s="9"/>
      <c r="H23" s="9"/>
      <c r="I23" s="8">
        <v>188121.49189999999</v>
      </c>
      <c r="J23" s="46">
        <v>8.0118073282796498</v>
      </c>
      <c r="K23" s="9"/>
      <c r="L23" s="9"/>
      <c r="M23" s="9"/>
      <c r="N23" s="8">
        <v>54520591.049599998</v>
      </c>
      <c r="O23" s="8">
        <v>184365883.00229999</v>
      </c>
      <c r="P23" s="8">
        <v>167749</v>
      </c>
      <c r="Q23" s="8">
        <v>211535</v>
      </c>
      <c r="R23" s="8">
        <v>-20.699175077410398</v>
      </c>
      <c r="S23" s="8">
        <v>16.384743347501299</v>
      </c>
      <c r="T23" s="8">
        <v>16.072672370529698</v>
      </c>
      <c r="U23" s="47">
        <v>1.9416247017131101</v>
      </c>
    </row>
    <row r="24" spans="1:21" ht="12" thickBot="1">
      <c r="A24" s="67"/>
      <c r="B24" s="56" t="s">
        <v>22</v>
      </c>
      <c r="C24" s="57"/>
      <c r="D24" s="8">
        <v>284380.44990000001</v>
      </c>
      <c r="E24" s="8">
        <v>383112</v>
      </c>
      <c r="F24" s="46">
        <v>74.229063537555604</v>
      </c>
      <c r="G24" s="9"/>
      <c r="H24" s="9"/>
      <c r="I24" s="8">
        <v>45694.228000000003</v>
      </c>
      <c r="J24" s="46">
        <v>16.0679920212757</v>
      </c>
      <c r="K24" s="9"/>
      <c r="L24" s="9"/>
      <c r="M24" s="9"/>
      <c r="N24" s="8">
        <v>6631302.7185000004</v>
      </c>
      <c r="O24" s="8">
        <v>20406267.8761</v>
      </c>
      <c r="P24" s="8">
        <v>43122</v>
      </c>
      <c r="Q24" s="8">
        <v>54000</v>
      </c>
      <c r="R24" s="8">
        <v>-20.1444444444444</v>
      </c>
      <c r="S24" s="8">
        <v>7.6695994990955896</v>
      </c>
      <c r="T24" s="8">
        <v>7.8551124166666701</v>
      </c>
      <c r="U24" s="47">
        <v>-2.3616838019716</v>
      </c>
    </row>
    <row r="25" spans="1:21" ht="12" thickBot="1">
      <c r="A25" s="67"/>
      <c r="B25" s="56" t="s">
        <v>23</v>
      </c>
      <c r="C25" s="57"/>
      <c r="D25" s="8">
        <v>194272.49179999999</v>
      </c>
      <c r="E25" s="8">
        <v>256103</v>
      </c>
      <c r="F25" s="46">
        <v>75.857171450549203</v>
      </c>
      <c r="G25" s="9"/>
      <c r="H25" s="9"/>
      <c r="I25" s="8">
        <v>21903.456399999999</v>
      </c>
      <c r="J25" s="46">
        <v>11.2746051677503</v>
      </c>
      <c r="K25" s="9"/>
      <c r="L25" s="9"/>
      <c r="M25" s="9"/>
      <c r="N25" s="8">
        <v>4739201.4282999998</v>
      </c>
      <c r="O25" s="8">
        <v>15498661.9627</v>
      </c>
      <c r="P25" s="8">
        <v>19454</v>
      </c>
      <c r="Q25" s="8">
        <v>25410</v>
      </c>
      <c r="R25" s="8">
        <v>-23.439590712318001</v>
      </c>
      <c r="S25" s="8">
        <v>11.2145770895446</v>
      </c>
      <c r="T25" s="8">
        <v>12.4156095434868</v>
      </c>
      <c r="U25" s="47">
        <v>-9.6735681783123404</v>
      </c>
    </row>
    <row r="26" spans="1:21" ht="12" thickBot="1">
      <c r="A26" s="67"/>
      <c r="B26" s="56" t="s">
        <v>24</v>
      </c>
      <c r="C26" s="57"/>
      <c r="D26" s="8">
        <v>547336.99300000002</v>
      </c>
      <c r="E26" s="8">
        <v>597885</v>
      </c>
      <c r="F26" s="46">
        <v>91.5455301604824</v>
      </c>
      <c r="G26" s="9"/>
      <c r="H26" s="9"/>
      <c r="I26" s="8">
        <v>102769.6379</v>
      </c>
      <c r="J26" s="46">
        <v>18.7763003806322</v>
      </c>
      <c r="K26" s="9"/>
      <c r="L26" s="9"/>
      <c r="M26" s="9"/>
      <c r="N26" s="8">
        <v>12980380.1558</v>
      </c>
      <c r="O26" s="8">
        <v>42133838.027400002</v>
      </c>
      <c r="P26" s="8">
        <v>67872</v>
      </c>
      <c r="Q26" s="8">
        <v>82709</v>
      </c>
      <c r="R26" s="8">
        <v>-17.938797470650101</v>
      </c>
      <c r="S26" s="8">
        <v>9.1719475439061799</v>
      </c>
      <c r="T26" s="8">
        <v>8.8656916986059606</v>
      </c>
      <c r="U26" s="47">
        <v>3.4543931337966098</v>
      </c>
    </row>
    <row r="27" spans="1:21" ht="12" thickBot="1">
      <c r="A27" s="67"/>
      <c r="B27" s="56" t="s">
        <v>25</v>
      </c>
      <c r="C27" s="57"/>
      <c r="D27" s="8">
        <v>224866.0393</v>
      </c>
      <c r="E27" s="8">
        <v>283328</v>
      </c>
      <c r="F27" s="46">
        <v>79.365978406652403</v>
      </c>
      <c r="G27" s="9"/>
      <c r="H27" s="9"/>
      <c r="I27" s="8">
        <v>63079.133399999999</v>
      </c>
      <c r="J27" s="46">
        <v>28.051871948455702</v>
      </c>
      <c r="K27" s="9"/>
      <c r="L27" s="9"/>
      <c r="M27" s="9"/>
      <c r="N27" s="8">
        <v>5065597.0147000002</v>
      </c>
      <c r="O27" s="8">
        <v>17453611.209399998</v>
      </c>
      <c r="P27" s="8">
        <v>47033</v>
      </c>
      <c r="Q27" s="8">
        <v>57685</v>
      </c>
      <c r="R27" s="8">
        <v>-18.465805668718001</v>
      </c>
      <c r="S27" s="8">
        <v>5.5729376203941898</v>
      </c>
      <c r="T27" s="8">
        <v>5.8003136707982996</v>
      </c>
      <c r="U27" s="47">
        <v>-3.9200647294099702</v>
      </c>
    </row>
    <row r="28" spans="1:21" ht="12" thickBot="1">
      <c r="A28" s="67"/>
      <c r="B28" s="56" t="s">
        <v>26</v>
      </c>
      <c r="C28" s="57"/>
      <c r="D28" s="8">
        <v>783753.78300000005</v>
      </c>
      <c r="E28" s="8">
        <v>767678</v>
      </c>
      <c r="F28" s="46">
        <v>102.094078897663</v>
      </c>
      <c r="G28" s="9"/>
      <c r="H28" s="9"/>
      <c r="I28" s="8">
        <v>46375.283300000003</v>
      </c>
      <c r="J28" s="46">
        <v>5.9170729769861898</v>
      </c>
      <c r="K28" s="9"/>
      <c r="L28" s="9"/>
      <c r="M28" s="9"/>
      <c r="N28" s="8">
        <v>18220324.678599998</v>
      </c>
      <c r="O28" s="8">
        <v>59999648.074299999</v>
      </c>
      <c r="P28" s="8">
        <v>60857</v>
      </c>
      <c r="Q28" s="8">
        <v>73760</v>
      </c>
      <c r="R28" s="8">
        <v>-17.493221258134501</v>
      </c>
      <c r="S28" s="8">
        <v>12.8897499909624</v>
      </c>
      <c r="T28" s="8">
        <v>13.5663296502169</v>
      </c>
      <c r="U28" s="47">
        <v>-4.9871975449430597</v>
      </c>
    </row>
    <row r="29" spans="1:21" ht="12" thickBot="1">
      <c r="A29" s="67"/>
      <c r="B29" s="56" t="s">
        <v>27</v>
      </c>
      <c r="C29" s="57"/>
      <c r="D29" s="8">
        <v>536471.99840000004</v>
      </c>
      <c r="E29" s="8">
        <v>572992</v>
      </c>
      <c r="F29" s="46">
        <v>93.626437786216897</v>
      </c>
      <c r="G29" s="9"/>
      <c r="H29" s="9"/>
      <c r="I29" s="8">
        <v>87045.122900000002</v>
      </c>
      <c r="J29" s="46">
        <v>16.225473679820698</v>
      </c>
      <c r="K29" s="9"/>
      <c r="L29" s="9"/>
      <c r="M29" s="9"/>
      <c r="N29" s="8">
        <v>11756758.3511</v>
      </c>
      <c r="O29" s="8">
        <v>42619341.483099997</v>
      </c>
      <c r="P29" s="8">
        <v>195359</v>
      </c>
      <c r="Q29" s="8">
        <v>218476</v>
      </c>
      <c r="R29" s="8">
        <v>-10.581024918068801</v>
      </c>
      <c r="S29" s="8">
        <v>2.7495461453017298</v>
      </c>
      <c r="T29" s="8">
        <v>3.0137919977480401</v>
      </c>
      <c r="U29" s="47">
        <v>-8.7678861926689002</v>
      </c>
    </row>
    <row r="30" spans="1:21" ht="12" thickBot="1">
      <c r="A30" s="67"/>
      <c r="B30" s="56" t="s">
        <v>28</v>
      </c>
      <c r="C30" s="57"/>
      <c r="D30" s="8">
        <v>993357.48809999996</v>
      </c>
      <c r="E30" s="8">
        <v>1083395</v>
      </c>
      <c r="F30" s="46">
        <v>91.689318124968295</v>
      </c>
      <c r="G30" s="9"/>
      <c r="H30" s="9"/>
      <c r="I30" s="8">
        <v>154157.38279999999</v>
      </c>
      <c r="J30" s="46">
        <v>15.5188222414126</v>
      </c>
      <c r="K30" s="9"/>
      <c r="L30" s="9"/>
      <c r="M30" s="9"/>
      <c r="N30" s="8">
        <v>23481538.836300001</v>
      </c>
      <c r="O30" s="8">
        <v>91970259.272200003</v>
      </c>
      <c r="P30" s="8">
        <v>101611</v>
      </c>
      <c r="Q30" s="8">
        <v>110143</v>
      </c>
      <c r="R30" s="8">
        <v>-7.7462934548723004</v>
      </c>
      <c r="S30" s="8">
        <v>11.0602814754308</v>
      </c>
      <c r="T30" s="8">
        <v>11.438127187383699</v>
      </c>
      <c r="U30" s="47">
        <v>-3.3033879214914701</v>
      </c>
    </row>
    <row r="31" spans="1:21" ht="12" thickBot="1">
      <c r="A31" s="67"/>
      <c r="B31" s="56" t="s">
        <v>29</v>
      </c>
      <c r="C31" s="57"/>
      <c r="D31" s="8">
        <v>705406.66899999999</v>
      </c>
      <c r="E31" s="8">
        <v>944958</v>
      </c>
      <c r="F31" s="46">
        <v>74.649526116504703</v>
      </c>
      <c r="G31" s="9"/>
      <c r="H31" s="9"/>
      <c r="I31" s="8">
        <v>36715.610399999998</v>
      </c>
      <c r="J31" s="46">
        <v>5.2048856373939403</v>
      </c>
      <c r="K31" s="9"/>
      <c r="L31" s="9"/>
      <c r="M31" s="9"/>
      <c r="N31" s="8">
        <v>20596559.703200001</v>
      </c>
      <c r="O31" s="8">
        <v>70231492.101999998</v>
      </c>
      <c r="P31" s="8">
        <v>33731</v>
      </c>
      <c r="Q31" s="8">
        <v>50221</v>
      </c>
      <c r="R31" s="8">
        <v>-32.834869875151803</v>
      </c>
      <c r="S31" s="8">
        <v>23.203770825057099</v>
      </c>
      <c r="T31" s="8">
        <v>25.006380695326701</v>
      </c>
      <c r="U31" s="47">
        <v>-7.20859964595543</v>
      </c>
    </row>
    <row r="32" spans="1:21" ht="12" thickBot="1">
      <c r="A32" s="67"/>
      <c r="B32" s="56" t="s">
        <v>30</v>
      </c>
      <c r="C32" s="57"/>
      <c r="D32" s="8">
        <v>124838.8686</v>
      </c>
      <c r="E32" s="8">
        <v>144575</v>
      </c>
      <c r="F32" s="46">
        <v>86.348862943109097</v>
      </c>
      <c r="G32" s="9"/>
      <c r="H32" s="9"/>
      <c r="I32" s="8">
        <v>31856.7166</v>
      </c>
      <c r="J32" s="46">
        <v>25.518267633514899</v>
      </c>
      <c r="K32" s="9"/>
      <c r="L32" s="9"/>
      <c r="M32" s="9"/>
      <c r="N32" s="8">
        <v>2842819.014</v>
      </c>
      <c r="O32" s="8">
        <v>11183259.1107</v>
      </c>
      <c r="P32" s="8">
        <v>35419</v>
      </c>
      <c r="Q32" s="8">
        <v>42081</v>
      </c>
      <c r="R32" s="8">
        <v>-15.8313728285925</v>
      </c>
      <c r="S32" s="8">
        <v>4.0837219373782396</v>
      </c>
      <c r="T32" s="8">
        <v>4.2259499203916304</v>
      </c>
      <c r="U32" s="47">
        <v>-3.36558609762707</v>
      </c>
    </row>
    <row r="33" spans="1:21" ht="12" thickBot="1">
      <c r="A33" s="67"/>
      <c r="B33" s="56" t="s">
        <v>31</v>
      </c>
      <c r="C33" s="57"/>
      <c r="D33" s="8">
        <v>56.957299999999996</v>
      </c>
      <c r="E33" s="9"/>
      <c r="F33" s="9"/>
      <c r="G33" s="9"/>
      <c r="H33" s="9"/>
      <c r="I33" s="8">
        <v>12.275399999999999</v>
      </c>
      <c r="J33" s="46">
        <v>21.551934519368</v>
      </c>
      <c r="K33" s="9"/>
      <c r="L33" s="9"/>
      <c r="M33" s="9"/>
      <c r="N33" s="8">
        <v>2390.9180000000001</v>
      </c>
      <c r="O33" s="8">
        <v>8757.4909000000007</v>
      </c>
      <c r="P33" s="8">
        <v>11</v>
      </c>
      <c r="Q33" s="8">
        <v>22</v>
      </c>
      <c r="R33" s="8">
        <v>-50</v>
      </c>
      <c r="S33" s="8">
        <v>6.05181818181818</v>
      </c>
      <c r="T33" s="8">
        <v>6.1454545454545499</v>
      </c>
      <c r="U33" s="47">
        <v>-1.5236686390532299</v>
      </c>
    </row>
    <row r="34" spans="1:21" ht="12" thickBot="1">
      <c r="A34" s="67"/>
      <c r="B34" s="56" t="s">
        <v>40</v>
      </c>
      <c r="C34" s="57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2</v>
      </c>
      <c r="P34" s="9"/>
      <c r="Q34" s="9"/>
      <c r="R34" s="9"/>
      <c r="S34" s="9"/>
      <c r="T34" s="9"/>
      <c r="U34" s="17"/>
    </row>
    <row r="35" spans="1:21" ht="12" thickBot="1">
      <c r="A35" s="67"/>
      <c r="B35" s="56" t="s">
        <v>32</v>
      </c>
      <c r="C35" s="57"/>
      <c r="D35" s="8">
        <v>143145.7015</v>
      </c>
      <c r="E35" s="8">
        <v>170442</v>
      </c>
      <c r="F35" s="46">
        <v>83.984992842139903</v>
      </c>
      <c r="G35" s="9"/>
      <c r="H35" s="9"/>
      <c r="I35" s="8">
        <v>14784.9269</v>
      </c>
      <c r="J35" s="46">
        <v>10.3285860106669</v>
      </c>
      <c r="K35" s="9"/>
      <c r="L35" s="9"/>
      <c r="M35" s="9"/>
      <c r="N35" s="8">
        <v>2911562.9574000002</v>
      </c>
      <c r="O35" s="8">
        <v>6541907.0144999996</v>
      </c>
      <c r="P35" s="8">
        <v>13951</v>
      </c>
      <c r="Q35" s="8">
        <v>17963</v>
      </c>
      <c r="R35" s="8">
        <v>-22.334799309692102</v>
      </c>
      <c r="S35" s="8">
        <v>10.280514679951301</v>
      </c>
      <c r="T35" s="8">
        <v>10.212238785280899</v>
      </c>
      <c r="U35" s="47">
        <v>0.66856931282110998</v>
      </c>
    </row>
    <row r="36" spans="1:21" ht="12" customHeight="1" thickBot="1">
      <c r="A36" s="67"/>
      <c r="B36" s="56" t="s">
        <v>41</v>
      </c>
      <c r="C36" s="57"/>
      <c r="D36" s="9"/>
      <c r="E36" s="8">
        <v>542781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7"/>
      <c r="B37" s="56" t="s">
        <v>42</v>
      </c>
      <c r="C37" s="57"/>
      <c r="D37" s="9"/>
      <c r="E37" s="8">
        <v>442397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7"/>
      <c r="B38" s="56" t="s">
        <v>43</v>
      </c>
      <c r="C38" s="57"/>
      <c r="D38" s="9"/>
      <c r="E38" s="8">
        <v>324518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7"/>
      <c r="B39" s="56" t="s">
        <v>33</v>
      </c>
      <c r="C39" s="57"/>
      <c r="D39" s="8">
        <v>300815.8113</v>
      </c>
      <c r="E39" s="8">
        <v>394116</v>
      </c>
      <c r="F39" s="46">
        <v>76.326718859422101</v>
      </c>
      <c r="G39" s="9"/>
      <c r="H39" s="9"/>
      <c r="I39" s="8">
        <v>14853.779699999999</v>
      </c>
      <c r="J39" s="46">
        <v>4.9378321025773797</v>
      </c>
      <c r="K39" s="9"/>
      <c r="L39" s="9"/>
      <c r="M39" s="9"/>
      <c r="N39" s="8">
        <v>7948780.1582000004</v>
      </c>
      <c r="O39" s="8">
        <v>24808080.590700001</v>
      </c>
      <c r="P39" s="8">
        <v>482</v>
      </c>
      <c r="Q39" s="8">
        <v>671</v>
      </c>
      <c r="R39" s="8">
        <v>-28.166915052160999</v>
      </c>
      <c r="S39" s="8">
        <v>748.920124481328</v>
      </c>
      <c r="T39" s="8">
        <v>740.06259314455997</v>
      </c>
      <c r="U39" s="47">
        <v>1.19686245715127</v>
      </c>
    </row>
    <row r="40" spans="1:21" ht="12" thickBot="1">
      <c r="A40" s="67"/>
      <c r="B40" s="56" t="s">
        <v>34</v>
      </c>
      <c r="C40" s="57"/>
      <c r="D40" s="8">
        <v>346219.00880000001</v>
      </c>
      <c r="E40" s="8">
        <v>528211</v>
      </c>
      <c r="F40" s="46">
        <v>65.545588562146605</v>
      </c>
      <c r="G40" s="9"/>
      <c r="H40" s="9"/>
      <c r="I40" s="8">
        <v>20284.713800000001</v>
      </c>
      <c r="J40" s="46">
        <v>5.8589255021863504</v>
      </c>
      <c r="K40" s="9"/>
      <c r="L40" s="9"/>
      <c r="M40" s="9"/>
      <c r="N40" s="8">
        <v>10223080.349300001</v>
      </c>
      <c r="O40" s="8">
        <v>36973618.011100002</v>
      </c>
      <c r="P40" s="8">
        <v>1986</v>
      </c>
      <c r="Q40" s="8">
        <v>2720</v>
      </c>
      <c r="R40" s="8">
        <v>-26.985294117647101</v>
      </c>
      <c r="S40" s="8">
        <v>207.87774924471299</v>
      </c>
      <c r="T40" s="8">
        <v>220.02687499999999</v>
      </c>
      <c r="U40" s="47">
        <v>-5.5216553683667096</v>
      </c>
    </row>
    <row r="41" spans="1:21" ht="12" thickBot="1">
      <c r="A41" s="67"/>
      <c r="B41" s="56" t="s">
        <v>44</v>
      </c>
      <c r="C41" s="57"/>
      <c r="D41" s="9"/>
      <c r="E41" s="8">
        <v>144290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7"/>
      <c r="B42" s="56" t="s">
        <v>45</v>
      </c>
      <c r="C42" s="57"/>
      <c r="D42" s="9"/>
      <c r="E42" s="8">
        <v>55180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8"/>
      <c r="B43" s="56" t="s">
        <v>35</v>
      </c>
      <c r="C43" s="57"/>
      <c r="D43" s="10">
        <v>13716.7826</v>
      </c>
      <c r="E43" s="11"/>
      <c r="F43" s="11"/>
      <c r="G43" s="11"/>
      <c r="H43" s="11"/>
      <c r="I43" s="10">
        <v>2756.5974000000001</v>
      </c>
      <c r="J43" s="48">
        <v>20.0965305085465</v>
      </c>
      <c r="K43" s="11"/>
      <c r="L43" s="11"/>
      <c r="M43" s="11"/>
      <c r="N43" s="10">
        <v>964972.12040000001</v>
      </c>
      <c r="O43" s="10">
        <v>3277199.5663999999</v>
      </c>
      <c r="P43" s="10">
        <v>33</v>
      </c>
      <c r="Q43" s="10">
        <v>55</v>
      </c>
      <c r="R43" s="10">
        <v>-40</v>
      </c>
      <c r="S43" s="10">
        <v>478.63636363636402</v>
      </c>
      <c r="T43" s="10">
        <v>820.36363636363603</v>
      </c>
      <c r="U43" s="49">
        <v>-41.655585106383</v>
      </c>
    </row>
  </sheetData>
  <mergeCells count="41"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50"/>
    <col min="2" max="2" width="9" style="51"/>
    <col min="3" max="8" width="9" style="50"/>
    <col min="9" max="16384" width="9" style="18"/>
  </cols>
  <sheetData>
    <row r="1" spans="1:8" ht="14.25">
      <c r="A1" s="69" t="s">
        <v>53</v>
      </c>
      <c r="B1" s="70" t="s">
        <v>36</v>
      </c>
      <c r="C1" s="69" t="s">
        <v>37</v>
      </c>
      <c r="D1" s="69" t="s">
        <v>38</v>
      </c>
      <c r="E1" s="69" t="s">
        <v>39</v>
      </c>
      <c r="F1" s="69" t="s">
        <v>46</v>
      </c>
      <c r="G1" s="69" t="s">
        <v>39</v>
      </c>
      <c r="H1" s="69" t="s">
        <v>47</v>
      </c>
    </row>
    <row r="2" spans="1:8" ht="14.25">
      <c r="A2" s="71">
        <v>1</v>
      </c>
      <c r="B2" s="72">
        <v>12</v>
      </c>
      <c r="C2" s="71">
        <v>56475</v>
      </c>
      <c r="D2" s="71">
        <v>487165.57447863201</v>
      </c>
      <c r="E2" s="71">
        <v>407248.26706239302</v>
      </c>
      <c r="F2" s="71">
        <v>79917.307416239302</v>
      </c>
      <c r="G2" s="71">
        <v>407248.26706239302</v>
      </c>
      <c r="H2" s="71">
        <v>0.164045473660095</v>
      </c>
    </row>
    <row r="3" spans="1:8" ht="14.25">
      <c r="A3" s="71">
        <v>2</v>
      </c>
      <c r="B3" s="72">
        <v>13</v>
      </c>
      <c r="C3" s="71">
        <v>13185.664000000001</v>
      </c>
      <c r="D3" s="71">
        <v>94928.978309280705</v>
      </c>
      <c r="E3" s="71">
        <v>77161.058533242598</v>
      </c>
      <c r="F3" s="71">
        <v>17767.919776038099</v>
      </c>
      <c r="G3" s="71">
        <v>77161.058533242598</v>
      </c>
      <c r="H3" s="71">
        <v>0.18717066266266799</v>
      </c>
    </row>
    <row r="4" spans="1:8" ht="14.25">
      <c r="A4" s="71">
        <v>3</v>
      </c>
      <c r="B4" s="72">
        <v>14</v>
      </c>
      <c r="C4" s="71">
        <v>109134</v>
      </c>
      <c r="D4" s="71">
        <v>149975.78766153799</v>
      </c>
      <c r="E4" s="71">
        <v>119917.324588034</v>
      </c>
      <c r="F4" s="71">
        <v>30058.463073504299</v>
      </c>
      <c r="G4" s="71">
        <v>119917.324588034</v>
      </c>
      <c r="H4" s="71">
        <v>0.20042210507565</v>
      </c>
    </row>
    <row r="5" spans="1:8" ht="14.25">
      <c r="A5" s="71">
        <v>4</v>
      </c>
      <c r="B5" s="72">
        <v>15</v>
      </c>
      <c r="C5" s="71">
        <v>3216</v>
      </c>
      <c r="D5" s="71">
        <v>42322.834288034202</v>
      </c>
      <c r="E5" s="71">
        <v>34719.774027350402</v>
      </c>
      <c r="F5" s="71">
        <v>7603.0602606837601</v>
      </c>
      <c r="G5" s="71">
        <v>34719.774027350402</v>
      </c>
      <c r="H5" s="71">
        <v>0.17964440209604199</v>
      </c>
    </row>
    <row r="6" spans="1:8" ht="14.25">
      <c r="A6" s="71">
        <v>5</v>
      </c>
      <c r="B6" s="72">
        <v>16</v>
      </c>
      <c r="C6" s="71">
        <v>3580</v>
      </c>
      <c r="D6" s="71">
        <v>128312.263258974</v>
      </c>
      <c r="E6" s="71">
        <v>119882.948924786</v>
      </c>
      <c r="F6" s="71">
        <v>8429.3143341880295</v>
      </c>
      <c r="G6" s="71">
        <v>119882.948924786</v>
      </c>
      <c r="H6" s="71">
        <v>6.5693754595965895E-2</v>
      </c>
    </row>
    <row r="7" spans="1:8" ht="14.25">
      <c r="A7" s="71">
        <v>6</v>
      </c>
      <c r="B7" s="72">
        <v>17</v>
      </c>
      <c r="C7" s="71">
        <v>19154</v>
      </c>
      <c r="D7" s="71">
        <v>261442.94197094001</v>
      </c>
      <c r="E7" s="71">
        <v>213628.17287008499</v>
      </c>
      <c r="F7" s="71">
        <v>47814.769100854697</v>
      </c>
      <c r="G7" s="71">
        <v>213628.17287008499</v>
      </c>
      <c r="H7" s="71">
        <v>0.18288797066156601</v>
      </c>
    </row>
    <row r="8" spans="1:8" ht="14.25">
      <c r="A8" s="71">
        <v>7</v>
      </c>
      <c r="B8" s="72">
        <v>18</v>
      </c>
      <c r="C8" s="71">
        <v>43971</v>
      </c>
      <c r="D8" s="71">
        <v>141114.428039316</v>
      </c>
      <c r="E8" s="71">
        <v>130573.179423077</v>
      </c>
      <c r="F8" s="71">
        <v>10541.2486162393</v>
      </c>
      <c r="G8" s="71">
        <v>130573.179423077</v>
      </c>
      <c r="H8" s="71">
        <v>7.4700005964679905E-2</v>
      </c>
    </row>
    <row r="9" spans="1:8" ht="14.25">
      <c r="A9" s="71">
        <v>8</v>
      </c>
      <c r="B9" s="72">
        <v>19</v>
      </c>
      <c r="C9" s="71">
        <v>18310</v>
      </c>
      <c r="D9" s="71">
        <v>101541.67602564101</v>
      </c>
      <c r="E9" s="71">
        <v>90688.849640170898</v>
      </c>
      <c r="F9" s="71">
        <v>10852.8263854701</v>
      </c>
      <c r="G9" s="71">
        <v>90688.849640170898</v>
      </c>
      <c r="H9" s="71">
        <v>0.10688051261562399</v>
      </c>
    </row>
    <row r="10" spans="1:8" ht="14.25">
      <c r="A10" s="71">
        <v>9</v>
      </c>
      <c r="B10" s="72">
        <v>21</v>
      </c>
      <c r="C10" s="71">
        <v>283233</v>
      </c>
      <c r="D10" s="71">
        <v>889135.71620000002</v>
      </c>
      <c r="E10" s="71">
        <v>868039.71620000002</v>
      </c>
      <c r="F10" s="71">
        <v>21096</v>
      </c>
      <c r="G10" s="71">
        <v>868039.71620000002</v>
      </c>
      <c r="H10" s="71">
        <v>2.3726411632816202E-2</v>
      </c>
    </row>
    <row r="11" spans="1:8" ht="14.25">
      <c r="A11" s="71">
        <v>10</v>
      </c>
      <c r="B11" s="72">
        <v>22</v>
      </c>
      <c r="C11" s="71">
        <v>32427</v>
      </c>
      <c r="D11" s="71">
        <v>472250.08655042702</v>
      </c>
      <c r="E11" s="71">
        <v>420422.81500940199</v>
      </c>
      <c r="F11" s="71">
        <v>51827.271541025599</v>
      </c>
      <c r="G11" s="71">
        <v>420422.81500940199</v>
      </c>
      <c r="H11" s="71">
        <v>0.10974539341983</v>
      </c>
    </row>
    <row r="12" spans="1:8" ht="14.25">
      <c r="A12" s="71">
        <v>11</v>
      </c>
      <c r="B12" s="72">
        <v>23</v>
      </c>
      <c r="C12" s="71">
        <v>288059.34700000001</v>
      </c>
      <c r="D12" s="71">
        <v>1523556.02677607</v>
      </c>
      <c r="E12" s="71">
        <v>1376229.4638521399</v>
      </c>
      <c r="F12" s="71">
        <v>147326.56292393201</v>
      </c>
      <c r="G12" s="71">
        <v>1376229.4638521399</v>
      </c>
      <c r="H12" s="71">
        <v>9.6699143539658999E-2</v>
      </c>
    </row>
    <row r="13" spans="1:8" ht="14.25">
      <c r="A13" s="71">
        <v>12</v>
      </c>
      <c r="B13" s="72">
        <v>24</v>
      </c>
      <c r="C13" s="71">
        <v>23045</v>
      </c>
      <c r="D13" s="71">
        <v>423329.58524871798</v>
      </c>
      <c r="E13" s="71">
        <v>386068.94902051298</v>
      </c>
      <c r="F13" s="71">
        <v>37260.636228205098</v>
      </c>
      <c r="G13" s="71">
        <v>386068.94902051298</v>
      </c>
      <c r="H13" s="71">
        <v>8.8018030221803295E-2</v>
      </c>
    </row>
    <row r="14" spans="1:8" ht="14.25">
      <c r="A14" s="71">
        <v>13</v>
      </c>
      <c r="B14" s="72">
        <v>25</v>
      </c>
      <c r="C14" s="71">
        <v>70687</v>
      </c>
      <c r="D14" s="71">
        <v>751889.52379999997</v>
      </c>
      <c r="E14" s="71">
        <v>708596.24269999994</v>
      </c>
      <c r="F14" s="71">
        <v>43293.2811</v>
      </c>
      <c r="G14" s="71">
        <v>708596.24269999994</v>
      </c>
      <c r="H14" s="71">
        <v>5.75793114940591E-2</v>
      </c>
    </row>
    <row r="15" spans="1:8" ht="14.25">
      <c r="A15" s="71">
        <v>14</v>
      </c>
      <c r="B15" s="72">
        <v>26</v>
      </c>
      <c r="C15" s="71">
        <v>103014</v>
      </c>
      <c r="D15" s="71">
        <v>391163.99751676898</v>
      </c>
      <c r="E15" s="71">
        <v>380340.88433757698</v>
      </c>
      <c r="F15" s="71">
        <v>10823.1131791922</v>
      </c>
      <c r="G15" s="71">
        <v>380340.88433757698</v>
      </c>
      <c r="H15" s="71">
        <v>2.76689911338996E-2</v>
      </c>
    </row>
    <row r="16" spans="1:8" ht="14.25">
      <c r="A16" s="71">
        <v>15</v>
      </c>
      <c r="B16" s="72">
        <v>27</v>
      </c>
      <c r="C16" s="71">
        <v>208736.65</v>
      </c>
      <c r="D16" s="71">
        <v>1114795.9905513299</v>
      </c>
      <c r="E16" s="71">
        <v>996082.36533362803</v>
      </c>
      <c r="F16" s="71">
        <v>118713.62521769899</v>
      </c>
      <c r="G16" s="71">
        <v>996082.36533362803</v>
      </c>
      <c r="H16" s="71">
        <v>0.106489103139839</v>
      </c>
    </row>
    <row r="17" spans="1:8" ht="14.25">
      <c r="A17" s="71">
        <v>16</v>
      </c>
      <c r="B17" s="72">
        <v>29</v>
      </c>
      <c r="C17" s="71">
        <v>226078</v>
      </c>
      <c r="D17" s="71">
        <v>2348054.3477102602</v>
      </c>
      <c r="E17" s="71">
        <v>2159931.6538034198</v>
      </c>
      <c r="F17" s="71">
        <v>188122.69390683799</v>
      </c>
      <c r="G17" s="71">
        <v>2159931.6538034198</v>
      </c>
      <c r="H17" s="71">
        <v>8.0118543291082103E-2</v>
      </c>
    </row>
    <row r="18" spans="1:8" ht="14.25">
      <c r="A18" s="71">
        <v>17</v>
      </c>
      <c r="B18" s="72">
        <v>31</v>
      </c>
      <c r="C18" s="71">
        <v>45136.773000000001</v>
      </c>
      <c r="D18" s="71">
        <v>284380.46022545901</v>
      </c>
      <c r="E18" s="71">
        <v>238686.20579209499</v>
      </c>
      <c r="F18" s="71">
        <v>45694.2544333646</v>
      </c>
      <c r="G18" s="71">
        <v>238686.20579209499</v>
      </c>
      <c r="H18" s="71">
        <v>0.16068000732939899</v>
      </c>
    </row>
    <row r="19" spans="1:8" ht="14.25">
      <c r="A19" s="71">
        <v>18</v>
      </c>
      <c r="B19" s="72">
        <v>32</v>
      </c>
      <c r="C19" s="71">
        <v>12232.468000000001</v>
      </c>
      <c r="D19" s="71">
        <v>194272.49692285</v>
      </c>
      <c r="E19" s="71">
        <v>172369.038318951</v>
      </c>
      <c r="F19" s="71">
        <v>21903.458603898602</v>
      </c>
      <c r="G19" s="71">
        <v>172369.038318951</v>
      </c>
      <c r="H19" s="71">
        <v>0.112746060048824</v>
      </c>
    </row>
    <row r="20" spans="1:8" ht="14.25">
      <c r="A20" s="71">
        <v>19</v>
      </c>
      <c r="B20" s="72">
        <v>33</v>
      </c>
      <c r="C20" s="71">
        <v>59098.892</v>
      </c>
      <c r="D20" s="71">
        <v>547336.95873071603</v>
      </c>
      <c r="E20" s="71">
        <v>444567.36046126898</v>
      </c>
      <c r="F20" s="71">
        <v>102769.598269448</v>
      </c>
      <c r="G20" s="71">
        <v>444567.36046126898</v>
      </c>
      <c r="H20" s="71">
        <v>0.18776294315620901</v>
      </c>
    </row>
    <row r="21" spans="1:8" ht="14.25">
      <c r="A21" s="71">
        <v>20</v>
      </c>
      <c r="B21" s="72">
        <v>34</v>
      </c>
      <c r="C21" s="71">
        <v>47971.519999999997</v>
      </c>
      <c r="D21" s="71">
        <v>224866.021878912</v>
      </c>
      <c r="E21" s="71">
        <v>161786.897331204</v>
      </c>
      <c r="F21" s="71">
        <v>63079.124547708401</v>
      </c>
      <c r="G21" s="71">
        <v>161786.897331204</v>
      </c>
      <c r="H21" s="71">
        <v>0.280518701850277</v>
      </c>
    </row>
    <row r="22" spans="1:8" ht="14.25">
      <c r="A22" s="71">
        <v>21</v>
      </c>
      <c r="B22" s="72">
        <v>35</v>
      </c>
      <c r="C22" s="71">
        <v>33076.012999999999</v>
      </c>
      <c r="D22" s="71">
        <v>783753.78291327402</v>
      </c>
      <c r="E22" s="71">
        <v>737378.48070020403</v>
      </c>
      <c r="F22" s="71">
        <v>46375.302213070303</v>
      </c>
      <c r="G22" s="71">
        <v>737378.48070020403</v>
      </c>
      <c r="H22" s="71">
        <v>5.9170753907802097E-2</v>
      </c>
    </row>
    <row r="23" spans="1:8" ht="14.25">
      <c r="A23" s="71">
        <v>22</v>
      </c>
      <c r="B23" s="72">
        <v>36</v>
      </c>
      <c r="C23" s="71">
        <v>116851.269</v>
      </c>
      <c r="D23" s="71">
        <v>536471.99809380504</v>
      </c>
      <c r="E23" s="71">
        <v>449426.86936107499</v>
      </c>
      <c r="F23" s="71">
        <v>87045.128732729994</v>
      </c>
      <c r="G23" s="71">
        <v>449426.86936107499</v>
      </c>
      <c r="H23" s="71">
        <v>0.16225474776319901</v>
      </c>
    </row>
    <row r="24" spans="1:8" ht="14.25">
      <c r="A24" s="71">
        <v>23</v>
      </c>
      <c r="B24" s="72">
        <v>37</v>
      </c>
      <c r="C24" s="71">
        <v>135374.69399999999</v>
      </c>
      <c r="D24" s="71">
        <v>993357.51030088495</v>
      </c>
      <c r="E24" s="71">
        <v>839200.09844805603</v>
      </c>
      <c r="F24" s="71">
        <v>154157.41185282901</v>
      </c>
      <c r="G24" s="71">
        <v>839200.09844805603</v>
      </c>
      <c r="H24" s="71">
        <v>0.155188248192874</v>
      </c>
    </row>
    <row r="25" spans="1:8" ht="14.25">
      <c r="A25" s="71">
        <v>24</v>
      </c>
      <c r="B25" s="72">
        <v>38</v>
      </c>
      <c r="C25" s="71">
        <v>150562.01</v>
      </c>
      <c r="D25" s="71">
        <v>705406.69409487199</v>
      </c>
      <c r="E25" s="71">
        <v>668691.17291769898</v>
      </c>
      <c r="F25" s="71">
        <v>36715.521177172697</v>
      </c>
      <c r="G25" s="71">
        <v>668691.17291769898</v>
      </c>
      <c r="H25" s="71">
        <v>5.2048728038062403E-2</v>
      </c>
    </row>
    <row r="26" spans="1:8" ht="14.25">
      <c r="A26" s="71">
        <v>25</v>
      </c>
      <c r="B26" s="72">
        <v>39</v>
      </c>
      <c r="C26" s="71">
        <v>79980.430999999997</v>
      </c>
      <c r="D26" s="71">
        <v>124838.79130102901</v>
      </c>
      <c r="E26" s="71">
        <v>92982.168344526697</v>
      </c>
      <c r="F26" s="71">
        <v>31856.622956501898</v>
      </c>
      <c r="G26" s="71">
        <v>92982.168344526697</v>
      </c>
      <c r="H26" s="71">
        <v>0.25518208422640698</v>
      </c>
    </row>
    <row r="27" spans="1:8" ht="14.25">
      <c r="A27" s="71">
        <v>26</v>
      </c>
      <c r="B27" s="72">
        <v>40</v>
      </c>
      <c r="C27" s="71">
        <v>17.170000000000002</v>
      </c>
      <c r="D27" s="71">
        <v>56.9572</v>
      </c>
      <c r="E27" s="71">
        <v>44.681899999999999</v>
      </c>
      <c r="F27" s="71">
        <v>12.2753</v>
      </c>
      <c r="G27" s="71">
        <v>44.681899999999999</v>
      </c>
      <c r="H27" s="71">
        <v>0.215517967877634</v>
      </c>
    </row>
    <row r="28" spans="1:8" ht="14.25">
      <c r="A28" s="71">
        <v>27</v>
      </c>
      <c r="B28" s="72">
        <v>42</v>
      </c>
      <c r="C28" s="71">
        <v>9063.2279999999992</v>
      </c>
      <c r="D28" s="71">
        <v>143145.70019999999</v>
      </c>
      <c r="E28" s="71">
        <v>128360.7727</v>
      </c>
      <c r="F28" s="71">
        <v>14784.9275</v>
      </c>
      <c r="G28" s="71">
        <v>128360.7727</v>
      </c>
      <c r="H28" s="71">
        <v>0.103285865236209</v>
      </c>
    </row>
    <row r="29" spans="1:8" ht="14.25">
      <c r="A29" s="71">
        <v>28</v>
      </c>
      <c r="B29" s="72">
        <v>75</v>
      </c>
      <c r="C29" s="71">
        <v>478</v>
      </c>
      <c r="D29" s="71">
        <v>300815.811965812</v>
      </c>
      <c r="E29" s="71">
        <v>285962.03162393201</v>
      </c>
      <c r="F29" s="71">
        <v>14853.7803418803</v>
      </c>
      <c r="G29" s="71">
        <v>285962.03162393201</v>
      </c>
      <c r="H29" s="71">
        <v>4.9378323050280601E-2</v>
      </c>
    </row>
    <row r="30" spans="1:8" ht="14.25">
      <c r="A30" s="71">
        <v>29</v>
      </c>
      <c r="B30" s="72">
        <v>76</v>
      </c>
      <c r="C30" s="71">
        <v>2019</v>
      </c>
      <c r="D30" s="71">
        <v>346219.005279487</v>
      </c>
      <c r="E30" s="71">
        <v>325934.29671794898</v>
      </c>
      <c r="F30" s="71">
        <v>20284.7085615385</v>
      </c>
      <c r="G30" s="71">
        <v>325934.29671794898</v>
      </c>
      <c r="H30" s="71">
        <v>5.8589240487140599E-2</v>
      </c>
    </row>
    <row r="31" spans="1:8" ht="14.25">
      <c r="A31" s="71">
        <v>30</v>
      </c>
      <c r="B31" s="72">
        <v>99</v>
      </c>
      <c r="C31" s="71">
        <v>33</v>
      </c>
      <c r="D31" s="71">
        <v>13716.7825429241</v>
      </c>
      <c r="E31" s="71">
        <v>10960.184933061</v>
      </c>
      <c r="F31" s="71">
        <v>2756.5976098630999</v>
      </c>
      <c r="G31" s="71">
        <v>10960.184933061</v>
      </c>
      <c r="H31" s="71">
        <v>0.200965321221419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2013-07-24T00:23:45Z</dcterms:modified>
</cp:coreProperties>
</file>