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20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<sst xmlns="http://schemas.openxmlformats.org/spreadsheetml/2006/main" count="114" uniqueCount="71">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</sst>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61" Type="http://schemas.openxmlformats.org/officeDocument/2006/relationships/hyperlink" Target="cid:f456201d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3" t="s">
        <v>4</v>
      </c>
      <c r="D2" s="53"/>
      <c r="E2" s="28"/>
      <c r="F2" s="39"/>
      <c r="G2" s="29"/>
      <c r="H2" s="39"/>
      <c r="I2" s="35"/>
      <c r="J2" s="36"/>
      <c r="K2" s="37"/>
      <c r="L2" s="37"/>
    </row>
    <row r="3" spans="1:12">
      <c r="A3" s="54" t="s">
        <v>5</v>
      </c>
      <c r="B3" s="54"/>
      <c r="C3" s="54"/>
      <c r="D3" s="54"/>
      <c r="E3" s="30">
        <f>RA!D7</f>
        <v>15081149.511600001</v>
      </c>
      <c r="F3" s="40">
        <f>RA!I7</f>
        <v>1444101.2693</v>
      </c>
      <c r="G3" s="31">
        <f>E3-F3</f>
        <v>13637048.2423</v>
      </c>
      <c r="H3" s="42">
        <f>RA!J7</f>
        <v>9.5755384441301299</v>
      </c>
      <c r="I3" s="35">
        <f>SUM(I4:I39)</f>
        <v>15081152.917278221</v>
      </c>
      <c r="J3" s="36">
        <f>SUM(J4:J39)</f>
        <v>13637048.180609111</v>
      </c>
      <c r="K3" s="37">
        <f>E3-I3</f>
        <v>-3.4056782200932503</v>
      </c>
      <c r="L3" s="37">
        <f>G3-J3</f>
        <v>6.1690889298915863E-2</v>
      </c>
    </row>
    <row r="4" spans="1:12">
      <c r="A4" s="55">
        <f>RA!A8</f>
        <v>41478</v>
      </c>
      <c r="B4" s="27">
        <v>12</v>
      </c>
      <c r="C4" s="52" t="s">
        <v>6</v>
      </c>
      <c r="D4" s="52"/>
      <c r="E4" s="30">
        <f>RA!D8</f>
        <v>475965.09240000002</v>
      </c>
      <c r="F4" s="40">
        <f>RA!I8</f>
        <v>82492.622300000003</v>
      </c>
      <c r="G4" s="31">
        <f t="shared" ref="G4:G39" si="0">E4-F4</f>
        <v>393472.47010000004</v>
      </c>
      <c r="H4" s="42">
        <f>RA!J8</f>
        <v>17.3316538580677</v>
      </c>
      <c r="I4" s="35">
        <f>VLOOKUP(B4,RMS!B:D,3,FALSE)</f>
        <v>475965.45367606799</v>
      </c>
      <c r="J4" s="36">
        <f>VLOOKUP(B4,RMS!B:E,4,FALSE)</f>
        <v>393472.475770085</v>
      </c>
      <c r="K4" s="37">
        <f t="shared" ref="K4:K39" si="1">E4-I4</f>
        <v>-0.36127606796799228</v>
      </c>
      <c r="L4" s="37">
        <f t="shared" ref="L4:L39" si="2">G4-J4</f>
        <v>-5.6700849672779441E-3</v>
      </c>
    </row>
    <row r="5" spans="1:12">
      <c r="A5" s="55"/>
      <c r="B5" s="27">
        <v>13</v>
      </c>
      <c r="C5" s="52" t="s">
        <v>7</v>
      </c>
      <c r="D5" s="52"/>
      <c r="E5" s="30">
        <f>RA!D9</f>
        <v>92565.7353</v>
      </c>
      <c r="F5" s="40">
        <f>RA!I9</f>
        <v>20945.143199999999</v>
      </c>
      <c r="G5" s="31">
        <f t="shared" si="0"/>
        <v>71620.592100000009</v>
      </c>
      <c r="H5" s="42">
        <f>RA!J9</f>
        <v>22.627317907774501</v>
      </c>
      <c r="I5" s="35">
        <f>VLOOKUP(B5,RMS!B:D,3,FALSE)</f>
        <v>92565.726682822802</v>
      </c>
      <c r="J5" s="36">
        <f>VLOOKUP(B5,RMS!B:E,4,FALSE)</f>
        <v>71620.598361455297</v>
      </c>
      <c r="K5" s="37">
        <f t="shared" si="1"/>
        <v>8.6171771981753409E-3</v>
      </c>
      <c r="L5" s="37">
        <f t="shared" si="2"/>
        <v>-6.2614552880404517E-3</v>
      </c>
    </row>
    <row r="6" spans="1:12">
      <c r="A6" s="55"/>
      <c r="B6" s="27">
        <v>14</v>
      </c>
      <c r="C6" s="52" t="s">
        <v>8</v>
      </c>
      <c r="D6" s="52"/>
      <c r="E6" s="30">
        <f>RA!D10</f>
        <v>142818.4325</v>
      </c>
      <c r="F6" s="40">
        <f>RA!I10</f>
        <v>30590.376700000001</v>
      </c>
      <c r="G6" s="31">
        <f t="shared" si="0"/>
        <v>112228.0558</v>
      </c>
      <c r="H6" s="42">
        <f>RA!J10</f>
        <v>21.419067668313801</v>
      </c>
      <c r="I6" s="35">
        <f>VLOOKUP(B6,RMS!B:D,3,FALSE)</f>
        <v>142820.582417094</v>
      </c>
      <c r="J6" s="36">
        <f>VLOOKUP(B6,RMS!B:E,4,FALSE)</f>
        <v>112228.05495299101</v>
      </c>
      <c r="K6" s="37">
        <f t="shared" si="1"/>
        <v>-2.1499170940078329</v>
      </c>
      <c r="L6" s="37">
        <f t="shared" si="2"/>
        <v>8.470089960610494E-4</v>
      </c>
    </row>
    <row r="7" spans="1:12">
      <c r="A7" s="55"/>
      <c r="B7" s="27">
        <v>15</v>
      </c>
      <c r="C7" s="52" t="s">
        <v>9</v>
      </c>
      <c r="D7" s="52"/>
      <c r="E7" s="30">
        <f>RA!D11</f>
        <v>37921.458700000003</v>
      </c>
      <c r="F7" s="40">
        <f>RA!I11</f>
        <v>6286.3976000000002</v>
      </c>
      <c r="G7" s="31">
        <f t="shared" si="0"/>
        <v>31635.061100000003</v>
      </c>
      <c r="H7" s="42">
        <f>RA!J11</f>
        <v>16.577415045481899</v>
      </c>
      <c r="I7" s="35">
        <f>VLOOKUP(B7,RMS!B:D,3,FALSE)</f>
        <v>37921.474970085503</v>
      </c>
      <c r="J7" s="36">
        <f>VLOOKUP(B7,RMS!B:E,4,FALSE)</f>
        <v>31635.061085470101</v>
      </c>
      <c r="K7" s="37">
        <f t="shared" si="1"/>
        <v>-1.6270085499854758E-2</v>
      </c>
      <c r="L7" s="37">
        <f t="shared" si="2"/>
        <v>1.452990181860514E-5</v>
      </c>
    </row>
    <row r="8" spans="1:12">
      <c r="A8" s="55"/>
      <c r="B8" s="27">
        <v>16</v>
      </c>
      <c r="C8" s="52" t="s">
        <v>10</v>
      </c>
      <c r="D8" s="52"/>
      <c r="E8" s="30">
        <f>RA!D12</f>
        <v>128480.0307</v>
      </c>
      <c r="F8" s="40">
        <f>RA!I12</f>
        <v>7384.2203</v>
      </c>
      <c r="G8" s="31">
        <f t="shared" si="0"/>
        <v>121095.8104</v>
      </c>
      <c r="H8" s="42">
        <f>RA!J12</f>
        <v>5.7473681005276998</v>
      </c>
      <c r="I8" s="35">
        <f>VLOOKUP(B8,RMS!B:D,3,FALSE)</f>
        <v>128480.041928205</v>
      </c>
      <c r="J8" s="36">
        <f>VLOOKUP(B8,RMS!B:E,4,FALSE)</f>
        <v>121095.809796581</v>
      </c>
      <c r="K8" s="37">
        <f t="shared" si="1"/>
        <v>-1.1228204995859414E-2</v>
      </c>
      <c r="L8" s="37">
        <f t="shared" si="2"/>
        <v>6.0341900098137558E-4</v>
      </c>
    </row>
    <row r="9" spans="1:12">
      <c r="A9" s="55"/>
      <c r="B9" s="27">
        <v>17</v>
      </c>
      <c r="C9" s="52" t="s">
        <v>11</v>
      </c>
      <c r="D9" s="52"/>
      <c r="E9" s="30">
        <f>RA!D13</f>
        <v>252016.68489999999</v>
      </c>
      <c r="F9" s="40">
        <f>RA!I13</f>
        <v>48786.531499999997</v>
      </c>
      <c r="G9" s="31">
        <f t="shared" si="0"/>
        <v>203230.15340000001</v>
      </c>
      <c r="H9" s="42">
        <f>RA!J13</f>
        <v>19.358453000585399</v>
      </c>
      <c r="I9" s="35">
        <f>VLOOKUP(B9,RMS!B:D,3,FALSE)</f>
        <v>252016.76545042699</v>
      </c>
      <c r="J9" s="36">
        <f>VLOOKUP(B9,RMS!B:E,4,FALSE)</f>
        <v>203230.15269230801</v>
      </c>
      <c r="K9" s="37">
        <f t="shared" si="1"/>
        <v>-8.0550426995614544E-2</v>
      </c>
      <c r="L9" s="37">
        <f t="shared" si="2"/>
        <v>7.0769200101494789E-4</v>
      </c>
    </row>
    <row r="10" spans="1:12">
      <c r="A10" s="55"/>
      <c r="B10" s="27">
        <v>18</v>
      </c>
      <c r="C10" s="52" t="s">
        <v>12</v>
      </c>
      <c r="D10" s="52"/>
      <c r="E10" s="30">
        <f>RA!D14</f>
        <v>125864.85219999999</v>
      </c>
      <c r="F10" s="40">
        <f>RA!I14</f>
        <v>7235.7906000000003</v>
      </c>
      <c r="G10" s="31">
        <f t="shared" si="0"/>
        <v>118629.06159999999</v>
      </c>
      <c r="H10" s="42">
        <f>RA!J14</f>
        <v>5.74885718572353</v>
      </c>
      <c r="I10" s="35">
        <f>VLOOKUP(B10,RMS!B:D,3,FALSE)</f>
        <v>125864.84022735</v>
      </c>
      <c r="J10" s="36">
        <f>VLOOKUP(B10,RMS!B:E,4,FALSE)</f>
        <v>118629.060364957</v>
      </c>
      <c r="K10" s="37">
        <f t="shared" si="1"/>
        <v>1.1972649997915141E-2</v>
      </c>
      <c r="L10" s="37">
        <f t="shared" si="2"/>
        <v>1.2350429897196591E-3</v>
      </c>
    </row>
    <row r="11" spans="1:12">
      <c r="A11" s="55"/>
      <c r="B11" s="27">
        <v>19</v>
      </c>
      <c r="C11" s="52" t="s">
        <v>13</v>
      </c>
      <c r="D11" s="52"/>
      <c r="E11" s="30">
        <f>RA!D15</f>
        <v>98248.6636</v>
      </c>
      <c r="F11" s="40">
        <f>RA!I15</f>
        <v>9929.7194999999992</v>
      </c>
      <c r="G11" s="31">
        <f t="shared" si="0"/>
        <v>88318.944099999993</v>
      </c>
      <c r="H11" s="42">
        <f>RA!J15</f>
        <v>10.106722204819899</v>
      </c>
      <c r="I11" s="35">
        <f>VLOOKUP(B11,RMS!B:D,3,FALSE)</f>
        <v>98248.685911111097</v>
      </c>
      <c r="J11" s="36">
        <f>VLOOKUP(B11,RMS!B:E,4,FALSE)</f>
        <v>88318.9452495726</v>
      </c>
      <c r="K11" s="37">
        <f t="shared" si="1"/>
        <v>-2.2311111097224057E-2</v>
      </c>
      <c r="L11" s="37">
        <f t="shared" si="2"/>
        <v>-1.149572606664151E-3</v>
      </c>
    </row>
    <row r="12" spans="1:12">
      <c r="A12" s="55"/>
      <c r="B12" s="27">
        <v>21</v>
      </c>
      <c r="C12" s="52" t="s">
        <v>14</v>
      </c>
      <c r="D12" s="52"/>
      <c r="E12" s="30">
        <f>RA!D16</f>
        <v>848913.61899999995</v>
      </c>
      <c r="F12" s="40">
        <f>RA!I16</f>
        <v>46992.705300000001</v>
      </c>
      <c r="G12" s="31">
        <f t="shared" si="0"/>
        <v>801920.91369999992</v>
      </c>
      <c r="H12" s="42">
        <f>RA!J16</f>
        <v>5.53562862560225</v>
      </c>
      <c r="I12" s="35">
        <f>VLOOKUP(B12,RMS!B:D,3,FALSE)</f>
        <v>848913.23360000004</v>
      </c>
      <c r="J12" s="36">
        <f>VLOOKUP(B12,RMS!B:E,4,FALSE)</f>
        <v>801920.91370000003</v>
      </c>
      <c r="K12" s="37">
        <f t="shared" si="1"/>
        <v>0.38539999991189688</v>
      </c>
      <c r="L12" s="37">
        <f t="shared" si="2"/>
        <v>0</v>
      </c>
    </row>
    <row r="13" spans="1:12">
      <c r="A13" s="55"/>
      <c r="B13" s="27">
        <v>22</v>
      </c>
      <c r="C13" s="52" t="s">
        <v>15</v>
      </c>
      <c r="D13" s="52"/>
      <c r="E13" s="30">
        <f>RA!D17</f>
        <v>1251212.4537</v>
      </c>
      <c r="F13" s="40">
        <f>RA!I17</f>
        <v>41005.107100000001</v>
      </c>
      <c r="G13" s="31">
        <f t="shared" si="0"/>
        <v>1210207.3466</v>
      </c>
      <c r="H13" s="42">
        <f>RA!J17</f>
        <v>3.2772297765053802</v>
      </c>
      <c r="I13" s="35">
        <f>VLOOKUP(B13,RMS!B:D,3,FALSE)</f>
        <v>1251212.4971239299</v>
      </c>
      <c r="J13" s="36">
        <f>VLOOKUP(B13,RMS!B:E,4,FALSE)</f>
        <v>1210207.3449265</v>
      </c>
      <c r="K13" s="37">
        <f t="shared" si="1"/>
        <v>-4.3423929950222373E-2</v>
      </c>
      <c r="L13" s="37">
        <f t="shared" si="2"/>
        <v>1.6735000535845757E-3</v>
      </c>
    </row>
    <row r="14" spans="1:12">
      <c r="A14" s="55"/>
      <c r="B14" s="27">
        <v>23</v>
      </c>
      <c r="C14" s="52" t="s">
        <v>16</v>
      </c>
      <c r="D14" s="52"/>
      <c r="E14" s="30">
        <f>RA!D18</f>
        <v>1467001.6285999999</v>
      </c>
      <c r="F14" s="40">
        <f>RA!I18</f>
        <v>133831.36900000001</v>
      </c>
      <c r="G14" s="31">
        <f t="shared" si="0"/>
        <v>1333170.2596</v>
      </c>
      <c r="H14" s="42">
        <f>RA!J18</f>
        <v>9.1227825784841805</v>
      </c>
      <c r="I14" s="35">
        <f>VLOOKUP(B14,RMS!B:D,3,FALSE)</f>
        <v>1467001.5602905999</v>
      </c>
      <c r="J14" s="36">
        <f>VLOOKUP(B14,RMS!B:E,4,FALSE)</f>
        <v>1333170.26436667</v>
      </c>
      <c r="K14" s="37">
        <f t="shared" si="1"/>
        <v>6.830939999781549E-2</v>
      </c>
      <c r="L14" s="37">
        <f t="shared" si="2"/>
        <v>-4.7666700556874275E-3</v>
      </c>
    </row>
    <row r="15" spans="1:12">
      <c r="A15" s="55"/>
      <c r="B15" s="27">
        <v>24</v>
      </c>
      <c r="C15" s="52" t="s">
        <v>17</v>
      </c>
      <c r="D15" s="52"/>
      <c r="E15" s="30">
        <f>RA!D19</f>
        <v>428049.50319999998</v>
      </c>
      <c r="F15" s="40">
        <f>RA!I19</f>
        <v>35534.580499999996</v>
      </c>
      <c r="G15" s="31">
        <f t="shared" si="0"/>
        <v>392514.9227</v>
      </c>
      <c r="H15" s="42">
        <f>RA!J19</f>
        <v>8.30151191260628</v>
      </c>
      <c r="I15" s="35">
        <f>VLOOKUP(B15,RMS!B:D,3,FALSE)</f>
        <v>428049.48197435902</v>
      </c>
      <c r="J15" s="36">
        <f>VLOOKUP(B15,RMS!B:E,4,FALSE)</f>
        <v>392514.92311025597</v>
      </c>
      <c r="K15" s="37">
        <f t="shared" si="1"/>
        <v>2.1225640957709402E-2</v>
      </c>
      <c r="L15" s="37">
        <f t="shared" si="2"/>
        <v>-4.1025597602128983E-4</v>
      </c>
    </row>
    <row r="16" spans="1:12">
      <c r="A16" s="55"/>
      <c r="B16" s="27">
        <v>25</v>
      </c>
      <c r="C16" s="52" t="s">
        <v>18</v>
      </c>
      <c r="D16" s="52"/>
      <c r="E16" s="30">
        <f>RA!D20</f>
        <v>775350.26729999995</v>
      </c>
      <c r="F16" s="40">
        <f>RA!I20</f>
        <v>36516.108699999997</v>
      </c>
      <c r="G16" s="31">
        <f t="shared" si="0"/>
        <v>738834.15859999997</v>
      </c>
      <c r="H16" s="42">
        <f>RA!J20</f>
        <v>4.7096274084176102</v>
      </c>
      <c r="I16" s="35">
        <f>VLOOKUP(B16,RMS!B:D,3,FALSE)</f>
        <v>775350.28469999996</v>
      </c>
      <c r="J16" s="36">
        <f>VLOOKUP(B16,RMS!B:E,4,FALSE)</f>
        <v>738834.15859999997</v>
      </c>
      <c r="K16" s="37">
        <f t="shared" si="1"/>
        <v>-1.74000000115484E-2</v>
      </c>
      <c r="L16" s="37">
        <f t="shared" si="2"/>
        <v>0</v>
      </c>
    </row>
    <row r="17" spans="1:12">
      <c r="A17" s="55"/>
      <c r="B17" s="27">
        <v>26</v>
      </c>
      <c r="C17" s="52" t="s">
        <v>19</v>
      </c>
      <c r="D17" s="52"/>
      <c r="E17" s="30">
        <f>RA!D21</f>
        <v>356414.50429999997</v>
      </c>
      <c r="F17" s="40">
        <f>RA!I21</f>
        <v>13814.8567</v>
      </c>
      <c r="G17" s="31">
        <f t="shared" si="0"/>
        <v>342599.64759999997</v>
      </c>
      <c r="H17" s="42">
        <f>RA!J21</f>
        <v>3.8760646756316599</v>
      </c>
      <c r="I17" s="35">
        <f>VLOOKUP(B17,RMS!B:D,3,FALSE)</f>
        <v>356414.35446293</v>
      </c>
      <c r="J17" s="36">
        <f>VLOOKUP(B17,RMS!B:E,4,FALSE)</f>
        <v>342599.64754719799</v>
      </c>
      <c r="K17" s="37">
        <f t="shared" si="1"/>
        <v>0.14983706997008994</v>
      </c>
      <c r="L17" s="37">
        <f t="shared" si="2"/>
        <v>5.2801973652094603E-5</v>
      </c>
    </row>
    <row r="18" spans="1:12">
      <c r="A18" s="55"/>
      <c r="B18" s="27">
        <v>27</v>
      </c>
      <c r="C18" s="52" t="s">
        <v>20</v>
      </c>
      <c r="D18" s="52"/>
      <c r="E18" s="30">
        <f>RA!D22</f>
        <v>1107923.2635999999</v>
      </c>
      <c r="F18" s="40">
        <f>RA!I22</f>
        <v>124580.05869999999</v>
      </c>
      <c r="G18" s="31">
        <f t="shared" si="0"/>
        <v>983343.20490000001</v>
      </c>
      <c r="H18" s="42">
        <f>RA!J22</f>
        <v>11.244466362697301</v>
      </c>
      <c r="I18" s="35">
        <f>VLOOKUP(B18,RMS!B:D,3,FALSE)</f>
        <v>1107923.55575133</v>
      </c>
      <c r="J18" s="36">
        <f>VLOOKUP(B18,RMS!B:E,4,FALSE)</f>
        <v>983343.20783362805</v>
      </c>
      <c r="K18" s="37">
        <f t="shared" si="1"/>
        <v>-0.29215133003890514</v>
      </c>
      <c r="L18" s="37">
        <f t="shared" si="2"/>
        <v>-2.9336280422285199E-3</v>
      </c>
    </row>
    <row r="19" spans="1:12">
      <c r="A19" s="55"/>
      <c r="B19" s="27">
        <v>29</v>
      </c>
      <c r="C19" s="52" t="s">
        <v>21</v>
      </c>
      <c r="D19" s="52"/>
      <c r="E19" s="30">
        <f>RA!D23</f>
        <v>2275682.7431999999</v>
      </c>
      <c r="F19" s="40">
        <f>RA!I23</f>
        <v>142909.08369999999</v>
      </c>
      <c r="G19" s="31">
        <f t="shared" si="0"/>
        <v>2132773.6595000001</v>
      </c>
      <c r="H19" s="42">
        <f>RA!J23</f>
        <v>6.2798333435110303</v>
      </c>
      <c r="I19" s="35">
        <f>VLOOKUP(B19,RMS!B:D,3,FALSE)</f>
        <v>2275683.8883811999</v>
      </c>
      <c r="J19" s="36">
        <f>VLOOKUP(B19,RMS!B:E,4,FALSE)</f>
        <v>2132773.6889170902</v>
      </c>
      <c r="K19" s="37">
        <f t="shared" si="1"/>
        <v>-1.1451812000013888</v>
      </c>
      <c r="L19" s="37">
        <f t="shared" si="2"/>
        <v>-2.9417090117931366E-2</v>
      </c>
    </row>
    <row r="20" spans="1:12">
      <c r="A20" s="55"/>
      <c r="B20" s="27">
        <v>31</v>
      </c>
      <c r="C20" s="52" t="s">
        <v>22</v>
      </c>
      <c r="D20" s="52"/>
      <c r="E20" s="30">
        <f>RA!D24</f>
        <v>281253.46159999998</v>
      </c>
      <c r="F20" s="40">
        <f>RA!I24</f>
        <v>44408.604200000002</v>
      </c>
      <c r="G20" s="31">
        <f t="shared" si="0"/>
        <v>236844.85739999998</v>
      </c>
      <c r="H20" s="42">
        <f>RA!J24</f>
        <v>15.789531601626299</v>
      </c>
      <c r="I20" s="35">
        <f>VLOOKUP(B20,RMS!B:D,3,FALSE)</f>
        <v>281253.46921615599</v>
      </c>
      <c r="J20" s="36">
        <f>VLOOKUP(B20,RMS!B:E,4,FALSE)</f>
        <v>236844.85744600499</v>
      </c>
      <c r="K20" s="37">
        <f t="shared" si="1"/>
        <v>-7.6161560136824846E-3</v>
      </c>
      <c r="L20" s="37">
        <f t="shared" si="2"/>
        <v>-4.60050068795681E-5</v>
      </c>
    </row>
    <row r="21" spans="1:12">
      <c r="A21" s="55"/>
      <c r="B21" s="27">
        <v>32</v>
      </c>
      <c r="C21" s="52" t="s">
        <v>23</v>
      </c>
      <c r="D21" s="52"/>
      <c r="E21" s="30">
        <f>RA!D25</f>
        <v>218595.87789999999</v>
      </c>
      <c r="F21" s="40">
        <f>RA!I25</f>
        <v>24453.4385</v>
      </c>
      <c r="G21" s="31">
        <f t="shared" si="0"/>
        <v>194142.4394</v>
      </c>
      <c r="H21" s="42">
        <f>RA!J25</f>
        <v>11.1865963507265</v>
      </c>
      <c r="I21" s="35">
        <f>VLOOKUP(B21,RMS!B:D,3,FALSE)</f>
        <v>218595.883420528</v>
      </c>
      <c r="J21" s="36">
        <f>VLOOKUP(B21,RMS!B:E,4,FALSE)</f>
        <v>194142.45288454599</v>
      </c>
      <c r="K21" s="37">
        <f t="shared" si="1"/>
        <v>-5.5205280077643692E-3</v>
      </c>
      <c r="L21" s="37">
        <f t="shared" si="2"/>
        <v>-1.3484545983374119E-2</v>
      </c>
    </row>
    <row r="22" spans="1:12">
      <c r="A22" s="55"/>
      <c r="B22" s="27">
        <v>33</v>
      </c>
      <c r="C22" s="52" t="s">
        <v>24</v>
      </c>
      <c r="D22" s="52"/>
      <c r="E22" s="30">
        <f>RA!D26</f>
        <v>509275.87099999998</v>
      </c>
      <c r="F22" s="40">
        <f>RA!I26</f>
        <v>101607.15670000001</v>
      </c>
      <c r="G22" s="31">
        <f t="shared" si="0"/>
        <v>407668.71429999999</v>
      </c>
      <c r="H22" s="42">
        <f>RA!J26</f>
        <v>19.951299970384799</v>
      </c>
      <c r="I22" s="35">
        <f>VLOOKUP(B22,RMS!B:D,3,FALSE)</f>
        <v>509275.838749527</v>
      </c>
      <c r="J22" s="36">
        <f>VLOOKUP(B22,RMS!B:E,4,FALSE)</f>
        <v>407668.66115631902</v>
      </c>
      <c r="K22" s="37">
        <f t="shared" si="1"/>
        <v>3.2250472984742373E-2</v>
      </c>
      <c r="L22" s="37">
        <f t="shared" si="2"/>
        <v>5.3143680968787521E-2</v>
      </c>
    </row>
    <row r="23" spans="1:12">
      <c r="A23" s="55"/>
      <c r="B23" s="27">
        <v>34</v>
      </c>
      <c r="C23" s="52" t="s">
        <v>25</v>
      </c>
      <c r="D23" s="52"/>
      <c r="E23" s="30">
        <f>RA!D27</f>
        <v>219707.15590000001</v>
      </c>
      <c r="F23" s="40">
        <f>RA!I27</f>
        <v>62221.903299999998</v>
      </c>
      <c r="G23" s="31">
        <f t="shared" si="0"/>
        <v>157485.25260000001</v>
      </c>
      <c r="H23" s="42">
        <f>RA!J27</f>
        <v>28.3203808474588</v>
      </c>
      <c r="I23" s="35">
        <f>VLOOKUP(B23,RMS!B:D,3,FALSE)</f>
        <v>219707.13876971501</v>
      </c>
      <c r="J23" s="36">
        <f>VLOOKUP(B23,RMS!B:E,4,FALSE)</f>
        <v>157485.253227001</v>
      </c>
      <c r="K23" s="37">
        <f t="shared" si="1"/>
        <v>1.7130285006714985E-2</v>
      </c>
      <c r="L23" s="37">
        <f t="shared" si="2"/>
        <v>-6.2700099078938365E-4</v>
      </c>
    </row>
    <row r="24" spans="1:12">
      <c r="A24" s="55"/>
      <c r="B24" s="27">
        <v>35</v>
      </c>
      <c r="C24" s="52" t="s">
        <v>26</v>
      </c>
      <c r="D24" s="52"/>
      <c r="E24" s="30">
        <f>RA!D28</f>
        <v>835609.45030000003</v>
      </c>
      <c r="F24" s="40">
        <f>RA!I28</f>
        <v>46935.076500000003</v>
      </c>
      <c r="G24" s="31">
        <f t="shared" si="0"/>
        <v>788674.37380000006</v>
      </c>
      <c r="H24" s="42">
        <f>RA!J28</f>
        <v>5.6168676028196396</v>
      </c>
      <c r="I24" s="35">
        <f>VLOOKUP(B24,RMS!B:D,3,FALSE)</f>
        <v>835609.45039292006</v>
      </c>
      <c r="J24" s="36">
        <f>VLOOKUP(B24,RMS!B:E,4,FALSE)</f>
        <v>788674.350309595</v>
      </c>
      <c r="K24" s="37">
        <f t="shared" si="1"/>
        <v>-9.2920032329857349E-5</v>
      </c>
      <c r="L24" s="37">
        <f t="shared" si="2"/>
        <v>2.3490405059419572E-2</v>
      </c>
    </row>
    <row r="25" spans="1:12">
      <c r="A25" s="55"/>
      <c r="B25" s="27">
        <v>36</v>
      </c>
      <c r="C25" s="52" t="s">
        <v>27</v>
      </c>
      <c r="D25" s="52"/>
      <c r="E25" s="30">
        <f>RA!D29</f>
        <v>542588.11360000004</v>
      </c>
      <c r="F25" s="40">
        <f>RA!I29</f>
        <v>82592.529500000004</v>
      </c>
      <c r="G25" s="31">
        <f t="shared" si="0"/>
        <v>459995.58410000004</v>
      </c>
      <c r="H25" s="42">
        <f>RA!J29</f>
        <v>15.2219570296167</v>
      </c>
      <c r="I25" s="35">
        <f>VLOOKUP(B25,RMS!B:D,3,FALSE)</f>
        <v>542588.11365221196</v>
      </c>
      <c r="J25" s="36">
        <f>VLOOKUP(B25,RMS!B:E,4,FALSE)</f>
        <v>459995.56572453497</v>
      </c>
      <c r="K25" s="37">
        <f t="shared" si="1"/>
        <v>-5.2211922593414783E-5</v>
      </c>
      <c r="L25" s="37">
        <f t="shared" si="2"/>
        <v>1.8375465064309537E-2</v>
      </c>
    </row>
    <row r="26" spans="1:12">
      <c r="A26" s="55"/>
      <c r="B26" s="27">
        <v>37</v>
      </c>
      <c r="C26" s="52" t="s">
        <v>28</v>
      </c>
      <c r="D26" s="52"/>
      <c r="E26" s="30">
        <f>RA!D30</f>
        <v>969313.10479999997</v>
      </c>
      <c r="F26" s="40">
        <f>RA!I30</f>
        <v>161431.22349999999</v>
      </c>
      <c r="G26" s="31">
        <f t="shared" si="0"/>
        <v>807881.88130000001</v>
      </c>
      <c r="H26" s="42">
        <f>RA!J30</f>
        <v>16.654187661406699</v>
      </c>
      <c r="I26" s="35">
        <f>VLOOKUP(B26,RMS!B:D,3,FALSE)</f>
        <v>969313.11280176998</v>
      </c>
      <c r="J26" s="36">
        <f>VLOOKUP(B26,RMS!B:E,4,FALSE)</f>
        <v>807881.87496206397</v>
      </c>
      <c r="K26" s="37">
        <f t="shared" si="1"/>
        <v>-8.0017700092867017E-3</v>
      </c>
      <c r="L26" s="37">
        <f t="shared" si="2"/>
        <v>6.3379360362887383E-3</v>
      </c>
    </row>
    <row r="27" spans="1:12">
      <c r="A27" s="55"/>
      <c r="B27" s="27">
        <v>38</v>
      </c>
      <c r="C27" s="52" t="s">
        <v>29</v>
      </c>
      <c r="D27" s="52"/>
      <c r="E27" s="30">
        <f>RA!D31</f>
        <v>671783.20290000003</v>
      </c>
      <c r="F27" s="40">
        <f>RA!I31</f>
        <v>44966.200700000001</v>
      </c>
      <c r="G27" s="31">
        <f t="shared" si="0"/>
        <v>626817.00219999999</v>
      </c>
      <c r="H27" s="42">
        <f>RA!J31</f>
        <v>6.6935583542260098</v>
      </c>
      <c r="I27" s="35">
        <f>VLOOKUP(B27,RMS!B:D,3,FALSE)</f>
        <v>671783.21721763106</v>
      </c>
      <c r="J27" s="36">
        <f>VLOOKUP(B27,RMS!B:E,4,FALSE)</f>
        <v>626816.97053008794</v>
      </c>
      <c r="K27" s="37">
        <f t="shared" si="1"/>
        <v>-1.4317631023004651E-2</v>
      </c>
      <c r="L27" s="37">
        <f t="shared" si="2"/>
        <v>3.1669912044890225E-2</v>
      </c>
    </row>
    <row r="28" spans="1:12">
      <c r="A28" s="55"/>
      <c r="B28" s="27">
        <v>39</v>
      </c>
      <c r="C28" s="52" t="s">
        <v>30</v>
      </c>
      <c r="D28" s="52"/>
      <c r="E28" s="30">
        <f>RA!D32</f>
        <v>123248.326</v>
      </c>
      <c r="F28" s="40">
        <f>RA!I32</f>
        <v>31448.770499999999</v>
      </c>
      <c r="G28" s="31">
        <f t="shared" si="0"/>
        <v>91799.555500000002</v>
      </c>
      <c r="H28" s="42">
        <f>RA!J32</f>
        <v>25.516590383548099</v>
      </c>
      <c r="I28" s="35">
        <f>VLOOKUP(B28,RMS!B:D,3,FALSE)</f>
        <v>123248.25426525201</v>
      </c>
      <c r="J28" s="36">
        <f>VLOOKUP(B28,RMS!B:E,4,FALSE)</f>
        <v>91799.570680257995</v>
      </c>
      <c r="K28" s="37">
        <f t="shared" si="1"/>
        <v>7.1734747994923964E-2</v>
      </c>
      <c r="L28" s="37">
        <f t="shared" si="2"/>
        <v>-1.5180257993051782E-2</v>
      </c>
    </row>
    <row r="29" spans="1:12">
      <c r="A29" s="55"/>
      <c r="B29" s="27">
        <v>40</v>
      </c>
      <c r="C29" s="52" t="s">
        <v>31</v>
      </c>
      <c r="D29" s="52"/>
      <c r="E29" s="30">
        <f>RA!D33</f>
        <v>45.992100000000001</v>
      </c>
      <c r="F29" s="40">
        <f>RA!I33</f>
        <v>-22.258400000000002</v>
      </c>
      <c r="G29" s="31">
        <f t="shared" si="0"/>
        <v>68.250500000000002</v>
      </c>
      <c r="H29" s="42">
        <f>RA!J33</f>
        <v>-48.396137597543898</v>
      </c>
      <c r="I29" s="35">
        <f>VLOOKUP(B29,RMS!B:D,3,FALSE)</f>
        <v>45.992100000000001</v>
      </c>
      <c r="J29" s="36">
        <f>VLOOKUP(B29,RMS!B:E,4,FALSE)</f>
        <v>68.250500000000002</v>
      </c>
      <c r="K29" s="37">
        <f t="shared" si="1"/>
        <v>0</v>
      </c>
      <c r="L29" s="37">
        <f t="shared" si="2"/>
        <v>0</v>
      </c>
    </row>
    <row r="30" spans="1:12">
      <c r="A30" s="55"/>
      <c r="B30" s="27">
        <v>41</v>
      </c>
      <c r="C30" s="52" t="s">
        <v>40</v>
      </c>
      <c r="D30" s="52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5"/>
      <c r="B31" s="27">
        <v>42</v>
      </c>
      <c r="C31" s="52" t="s">
        <v>32</v>
      </c>
      <c r="D31" s="52"/>
      <c r="E31" s="30">
        <f>RA!D35</f>
        <v>136752.07639999999</v>
      </c>
      <c r="F31" s="40">
        <f>RA!I35</f>
        <v>14629.4305</v>
      </c>
      <c r="G31" s="31">
        <f t="shared" si="0"/>
        <v>122122.64589999999</v>
      </c>
      <c r="H31" s="42">
        <f>RA!J35</f>
        <v>10.697775774320901</v>
      </c>
      <c r="I31" s="35">
        <f>VLOOKUP(B31,RMS!B:D,3,FALSE)</f>
        <v>136752.076</v>
      </c>
      <c r="J31" s="36">
        <f>VLOOKUP(B31,RMS!B:E,4,FALSE)</f>
        <v>122122.6425</v>
      </c>
      <c r="K31" s="37">
        <f t="shared" si="1"/>
        <v>3.9999998989515007E-4</v>
      </c>
      <c r="L31" s="37">
        <f t="shared" si="2"/>
        <v>3.3999999868683517E-3</v>
      </c>
    </row>
    <row r="32" spans="1:12">
      <c r="A32" s="55"/>
      <c r="B32" s="27">
        <v>71</v>
      </c>
      <c r="C32" s="52" t="s">
        <v>41</v>
      </c>
      <c r="D32" s="52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5"/>
      <c r="B33" s="27">
        <v>72</v>
      </c>
      <c r="C33" s="52" t="s">
        <v>42</v>
      </c>
      <c r="D33" s="52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5"/>
      <c r="B34" s="27">
        <v>73</v>
      </c>
      <c r="C34" s="52" t="s">
        <v>43</v>
      </c>
      <c r="D34" s="52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5"/>
      <c r="B35" s="27">
        <v>75</v>
      </c>
      <c r="C35" s="52" t="s">
        <v>33</v>
      </c>
      <c r="D35" s="52"/>
      <c r="E35" s="30">
        <f>RA!D39</f>
        <v>315747.86229999998</v>
      </c>
      <c r="F35" s="40">
        <f>RA!I39</f>
        <v>17897.8773</v>
      </c>
      <c r="G35" s="31">
        <f t="shared" si="0"/>
        <v>297849.98499999999</v>
      </c>
      <c r="H35" s="42">
        <f>RA!J39</f>
        <v>5.6684080676355499</v>
      </c>
      <c r="I35" s="35">
        <f>VLOOKUP(B35,RMS!B:D,3,FALSE)</f>
        <v>315747.86324786302</v>
      </c>
      <c r="J35" s="36">
        <f>VLOOKUP(B35,RMS!B:E,4,FALSE)</f>
        <v>297849.98717948701</v>
      </c>
      <c r="K35" s="37">
        <f t="shared" si="1"/>
        <v>-9.4786303816363215E-4</v>
      </c>
      <c r="L35" s="37">
        <f t="shared" si="2"/>
        <v>-2.179487026296556E-3</v>
      </c>
    </row>
    <row r="36" spans="1:12">
      <c r="A36" s="55"/>
      <c r="B36" s="27">
        <v>76</v>
      </c>
      <c r="C36" s="52" t="s">
        <v>34</v>
      </c>
      <c r="D36" s="52"/>
      <c r="E36" s="30">
        <f>RA!D40</f>
        <v>371142.63319999998</v>
      </c>
      <c r="F36" s="40">
        <f>RA!I40</f>
        <v>20391.205399999999</v>
      </c>
      <c r="G36" s="31">
        <f t="shared" si="0"/>
        <v>350751.4278</v>
      </c>
      <c r="H36" s="42">
        <f>RA!J40</f>
        <v>5.4941695121863496</v>
      </c>
      <c r="I36" s="35">
        <f>VLOOKUP(B36,RMS!B:D,3,FALSE)</f>
        <v>371142.62940170901</v>
      </c>
      <c r="J36" s="36">
        <f>VLOOKUP(B36,RMS!B:E,4,FALSE)</f>
        <v>350751.42614444398</v>
      </c>
      <c r="K36" s="37">
        <f t="shared" si="1"/>
        <v>3.7982909707352519E-3</v>
      </c>
      <c r="L36" s="37">
        <f t="shared" si="2"/>
        <v>1.6555560287088156E-3</v>
      </c>
    </row>
    <row r="37" spans="1:12">
      <c r="A37" s="55"/>
      <c r="B37" s="27">
        <v>77</v>
      </c>
      <c r="C37" s="52" t="s">
        <v>44</v>
      </c>
      <c r="D37" s="52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5"/>
      <c r="B38" s="27">
        <v>78</v>
      </c>
      <c r="C38" s="52" t="s">
        <v>45</v>
      </c>
      <c r="D38" s="52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5"/>
      <c r="B39" s="27">
        <v>99</v>
      </c>
      <c r="C39" s="52" t="s">
        <v>35</v>
      </c>
      <c r="D39" s="52"/>
      <c r="E39" s="30">
        <f>RA!D43</f>
        <v>21657.450400000002</v>
      </c>
      <c r="F39" s="40">
        <f>RA!I43</f>
        <v>2305.4396999999999</v>
      </c>
      <c r="G39" s="31">
        <f t="shared" si="0"/>
        <v>19352.010700000003</v>
      </c>
      <c r="H39" s="42">
        <f>RA!J43</f>
        <v>10.6450189538469</v>
      </c>
      <c r="I39" s="35">
        <f>VLOOKUP(B39,RMS!B:D,3,FALSE)</f>
        <v>21657.450495423898</v>
      </c>
      <c r="J39" s="36">
        <f>VLOOKUP(B39,RMS!B:E,4,FALSE)</f>
        <v>19352.010090008302</v>
      </c>
      <c r="K39" s="37">
        <f t="shared" si="1"/>
        <v>-9.542389670968987E-5</v>
      </c>
      <c r="L39" s="37">
        <f t="shared" si="2"/>
        <v>6.099917009123601E-4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43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43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13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1" t="s">
        <v>4</v>
      </c>
      <c r="C6" s="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3" t="s">
        <v>5</v>
      </c>
      <c r="B7" s="64"/>
      <c r="C7" s="65"/>
      <c r="D7" s="7">
        <v>15081149.511600001</v>
      </c>
      <c r="E7" s="7">
        <v>17338720</v>
      </c>
      <c r="F7" s="44">
        <v>86.979601213930394</v>
      </c>
      <c r="G7" s="16"/>
      <c r="H7" s="16"/>
      <c r="I7" s="7">
        <v>1444101.2693</v>
      </c>
      <c r="J7" s="44">
        <v>9.5755384441301299</v>
      </c>
      <c r="K7" s="16"/>
      <c r="L7" s="16"/>
      <c r="M7" s="16"/>
      <c r="N7" s="7">
        <v>362291145.98619998</v>
      </c>
      <c r="O7" s="7">
        <v>1220204118.7186999</v>
      </c>
      <c r="P7" s="7">
        <v>1529237</v>
      </c>
      <c r="Q7" s="7">
        <v>1567437</v>
      </c>
      <c r="R7" s="7">
        <v>-2.4370995453086701</v>
      </c>
      <c r="S7" s="7">
        <v>11.333521973833999</v>
      </c>
      <c r="T7" s="7">
        <v>10.6160943416546</v>
      </c>
      <c r="U7" s="45">
        <v>6.7579244220208299</v>
      </c>
    </row>
    <row r="8" spans="1:23" ht="12" thickBot="1">
      <c r="A8" s="66">
        <v>41478</v>
      </c>
      <c r="B8" s="56" t="s">
        <v>6</v>
      </c>
      <c r="C8" s="57"/>
      <c r="D8" s="8">
        <v>475965.09240000002</v>
      </c>
      <c r="E8" s="8">
        <v>492642</v>
      </c>
      <c r="F8" s="46">
        <v>96.614801904831495</v>
      </c>
      <c r="G8" s="9"/>
      <c r="H8" s="9"/>
      <c r="I8" s="8">
        <v>82492.622300000003</v>
      </c>
      <c r="J8" s="46">
        <v>17.3316538580677</v>
      </c>
      <c r="K8" s="9"/>
      <c r="L8" s="9"/>
      <c r="M8" s="9"/>
      <c r="N8" s="8">
        <v>12757501.557600001</v>
      </c>
      <c r="O8" s="8">
        <v>38223271.802000001</v>
      </c>
      <c r="P8" s="8">
        <v>41523</v>
      </c>
      <c r="Q8" s="8">
        <v>44890</v>
      </c>
      <c r="R8" s="8">
        <v>-7.5005569169079997</v>
      </c>
      <c r="S8" s="8">
        <v>13.5338051200539</v>
      </c>
      <c r="T8" s="8">
        <v>12.7875720650479</v>
      </c>
      <c r="U8" s="47">
        <v>5.8356117268400203</v>
      </c>
    </row>
    <row r="9" spans="1:23" ht="12" thickBot="1">
      <c r="A9" s="67"/>
      <c r="B9" s="56" t="s">
        <v>7</v>
      </c>
      <c r="C9" s="57"/>
      <c r="D9" s="8">
        <v>92565.7353</v>
      </c>
      <c r="E9" s="8">
        <v>115957</v>
      </c>
      <c r="F9" s="46">
        <v>79.827638952370293</v>
      </c>
      <c r="G9" s="9"/>
      <c r="H9" s="9"/>
      <c r="I9" s="8">
        <v>20945.143199999999</v>
      </c>
      <c r="J9" s="46">
        <v>22.627317907774501</v>
      </c>
      <c r="K9" s="9"/>
      <c r="L9" s="9"/>
      <c r="M9" s="9"/>
      <c r="N9" s="8">
        <v>2468654.1310000001</v>
      </c>
      <c r="O9" s="8">
        <v>7551629.3523000004</v>
      </c>
      <c r="P9" s="8">
        <v>8219</v>
      </c>
      <c r="Q9" s="8">
        <v>8902</v>
      </c>
      <c r="R9" s="8">
        <v>-7.6724331610874001</v>
      </c>
      <c r="S9" s="8">
        <v>13.525145394816899</v>
      </c>
      <c r="T9" s="8">
        <v>12.2529072118625</v>
      </c>
      <c r="U9" s="47">
        <v>10.3831536545276</v>
      </c>
    </row>
    <row r="10" spans="1:23" ht="12" thickBot="1">
      <c r="A10" s="67"/>
      <c r="B10" s="56" t="s">
        <v>8</v>
      </c>
      <c r="C10" s="57"/>
      <c r="D10" s="8">
        <v>142818.4325</v>
      </c>
      <c r="E10" s="8">
        <v>143933</v>
      </c>
      <c r="F10" s="46">
        <v>99.225634496606105</v>
      </c>
      <c r="G10" s="9"/>
      <c r="H10" s="9"/>
      <c r="I10" s="8">
        <v>30590.376700000001</v>
      </c>
      <c r="J10" s="46">
        <v>21.419067668313801</v>
      </c>
      <c r="K10" s="9"/>
      <c r="L10" s="9"/>
      <c r="M10" s="9"/>
      <c r="N10" s="8">
        <v>3739030.33</v>
      </c>
      <c r="O10" s="8">
        <v>12150334.4925</v>
      </c>
      <c r="P10" s="8">
        <v>94207</v>
      </c>
      <c r="Q10" s="8">
        <v>96599</v>
      </c>
      <c r="R10" s="8">
        <v>-2.4762161098976199</v>
      </c>
      <c r="S10" s="8">
        <v>1.7847888161176999</v>
      </c>
      <c r="T10" s="8">
        <v>1.8349133013799299</v>
      </c>
      <c r="U10" s="47">
        <v>-2.7317086439199798</v>
      </c>
    </row>
    <row r="11" spans="1:23" ht="12" thickBot="1">
      <c r="A11" s="67"/>
      <c r="B11" s="56" t="s">
        <v>9</v>
      </c>
      <c r="C11" s="57"/>
      <c r="D11" s="8">
        <v>37921.458700000003</v>
      </c>
      <c r="E11" s="8">
        <v>49831</v>
      </c>
      <c r="F11" s="46">
        <v>76.100135859204102</v>
      </c>
      <c r="G11" s="9"/>
      <c r="H11" s="9"/>
      <c r="I11" s="8">
        <v>6286.3976000000002</v>
      </c>
      <c r="J11" s="46">
        <v>16.577415045481899</v>
      </c>
      <c r="K11" s="9"/>
      <c r="L11" s="9"/>
      <c r="M11" s="9"/>
      <c r="N11" s="8">
        <v>1130437.9021000001</v>
      </c>
      <c r="O11" s="8">
        <v>4349258.2098000003</v>
      </c>
      <c r="P11" s="8">
        <v>2742</v>
      </c>
      <c r="Q11" s="8">
        <v>2863</v>
      </c>
      <c r="R11" s="8">
        <v>-4.2263360111770902</v>
      </c>
      <c r="S11" s="8">
        <v>16.416754194018999</v>
      </c>
      <c r="T11" s="8">
        <v>17.513936430317798</v>
      </c>
      <c r="U11" s="47">
        <v>-6.2646238363614604</v>
      </c>
    </row>
    <row r="12" spans="1:23" ht="12" thickBot="1">
      <c r="A12" s="67"/>
      <c r="B12" s="56" t="s">
        <v>10</v>
      </c>
      <c r="C12" s="57"/>
      <c r="D12" s="8">
        <v>128480.0307</v>
      </c>
      <c r="E12" s="8">
        <v>146174</v>
      </c>
      <c r="F12" s="46">
        <v>87.895269131309306</v>
      </c>
      <c r="G12" s="9"/>
      <c r="H12" s="9"/>
      <c r="I12" s="8">
        <v>7384.2203</v>
      </c>
      <c r="J12" s="46">
        <v>5.7473681005276998</v>
      </c>
      <c r="K12" s="9"/>
      <c r="L12" s="9"/>
      <c r="M12" s="9"/>
      <c r="N12" s="8">
        <v>3841962.3125</v>
      </c>
      <c r="O12" s="8">
        <v>16883353.0933</v>
      </c>
      <c r="P12" s="8">
        <v>2310</v>
      </c>
      <c r="Q12" s="8">
        <v>2409</v>
      </c>
      <c r="R12" s="8">
        <v>-4.1095890410958997</v>
      </c>
      <c r="S12" s="8">
        <v>66.059588744588694</v>
      </c>
      <c r="T12" s="8">
        <v>63.515836446658398</v>
      </c>
      <c r="U12" s="47">
        <v>4.0049103345535899</v>
      </c>
    </row>
    <row r="13" spans="1:23" ht="12" thickBot="1">
      <c r="A13" s="67"/>
      <c r="B13" s="56" t="s">
        <v>11</v>
      </c>
      <c r="C13" s="57"/>
      <c r="D13" s="8">
        <v>252016.68489999999</v>
      </c>
      <c r="E13" s="8">
        <v>332176</v>
      </c>
      <c r="F13" s="46">
        <v>75.868420626414903</v>
      </c>
      <c r="G13" s="9"/>
      <c r="H13" s="9"/>
      <c r="I13" s="8">
        <v>48786.531499999997</v>
      </c>
      <c r="J13" s="46">
        <v>19.358453000585399</v>
      </c>
      <c r="K13" s="9"/>
      <c r="L13" s="9"/>
      <c r="M13" s="9"/>
      <c r="N13" s="8">
        <v>6713346.0724999998</v>
      </c>
      <c r="O13" s="8">
        <v>21443663.344799999</v>
      </c>
      <c r="P13" s="8">
        <v>15440</v>
      </c>
      <c r="Q13" s="8">
        <v>16476</v>
      </c>
      <c r="R13" s="8">
        <v>-6.2879339645545</v>
      </c>
      <c r="S13" s="8">
        <v>19.207363989637301</v>
      </c>
      <c r="T13" s="8">
        <v>18.698602816217502</v>
      </c>
      <c r="U13" s="47">
        <v>2.7208512765377599</v>
      </c>
    </row>
    <row r="14" spans="1:23" ht="12" thickBot="1">
      <c r="A14" s="67"/>
      <c r="B14" s="56" t="s">
        <v>12</v>
      </c>
      <c r="C14" s="57"/>
      <c r="D14" s="8">
        <v>125864.85219999999</v>
      </c>
      <c r="E14" s="8">
        <v>145524</v>
      </c>
      <c r="F14" s="46">
        <v>86.490786536928596</v>
      </c>
      <c r="G14" s="9"/>
      <c r="H14" s="9"/>
      <c r="I14" s="8">
        <v>7235.7906000000003</v>
      </c>
      <c r="J14" s="46">
        <v>5.74885718572353</v>
      </c>
      <c r="K14" s="9"/>
      <c r="L14" s="9"/>
      <c r="M14" s="9"/>
      <c r="N14" s="8">
        <v>3607984.7384000001</v>
      </c>
      <c r="O14" s="8">
        <v>12233708.3607</v>
      </c>
      <c r="P14" s="8">
        <v>3236</v>
      </c>
      <c r="Q14" s="8">
        <v>3391</v>
      </c>
      <c r="R14" s="8">
        <v>-4.5709230315541101</v>
      </c>
      <c r="S14" s="8">
        <v>46.074335599505602</v>
      </c>
      <c r="T14" s="8">
        <v>49.011374225892098</v>
      </c>
      <c r="U14" s="47">
        <v>-5.9925653438113597</v>
      </c>
    </row>
    <row r="15" spans="1:23" ht="12" thickBot="1">
      <c r="A15" s="67"/>
      <c r="B15" s="56" t="s">
        <v>13</v>
      </c>
      <c r="C15" s="57"/>
      <c r="D15" s="8">
        <v>98248.6636</v>
      </c>
      <c r="E15" s="8">
        <v>91854</v>
      </c>
      <c r="F15" s="46">
        <v>106.96176932958799</v>
      </c>
      <c r="G15" s="9"/>
      <c r="H15" s="9"/>
      <c r="I15" s="8">
        <v>9929.7194999999992</v>
      </c>
      <c r="J15" s="46">
        <v>10.106722204819899</v>
      </c>
      <c r="K15" s="9"/>
      <c r="L15" s="9"/>
      <c r="M15" s="9"/>
      <c r="N15" s="8">
        <v>2718736.1258999999</v>
      </c>
      <c r="O15" s="8">
        <v>8226387.9356000004</v>
      </c>
      <c r="P15" s="8">
        <v>5869</v>
      </c>
      <c r="Q15" s="8">
        <v>6079</v>
      </c>
      <c r="R15" s="8">
        <v>-3.4545155453199601</v>
      </c>
      <c r="S15" s="8">
        <v>19.6770829783609</v>
      </c>
      <c r="T15" s="8">
        <v>19.627915775620998</v>
      </c>
      <c r="U15" s="47">
        <v>0.25049629976991999</v>
      </c>
    </row>
    <row r="16" spans="1:23" ht="12" thickBot="1">
      <c r="A16" s="67"/>
      <c r="B16" s="56" t="s">
        <v>14</v>
      </c>
      <c r="C16" s="57"/>
      <c r="D16" s="8">
        <v>848913.61899999995</v>
      </c>
      <c r="E16" s="8">
        <v>830470</v>
      </c>
      <c r="F16" s="46">
        <v>102.22086517273399</v>
      </c>
      <c r="G16" s="9"/>
      <c r="H16" s="9"/>
      <c r="I16" s="8">
        <v>46992.705300000001</v>
      </c>
      <c r="J16" s="46">
        <v>5.53562862560225</v>
      </c>
      <c r="K16" s="9"/>
      <c r="L16" s="9"/>
      <c r="M16" s="9"/>
      <c r="N16" s="8">
        <v>21463708.193399999</v>
      </c>
      <c r="O16" s="8">
        <v>68159703.603699997</v>
      </c>
      <c r="P16" s="8">
        <v>104678</v>
      </c>
      <c r="Q16" s="8">
        <v>106206</v>
      </c>
      <c r="R16" s="8">
        <v>-1.4387134436849101</v>
      </c>
      <c r="S16" s="8">
        <v>9.4694386595082101</v>
      </c>
      <c r="T16" s="8">
        <v>9.8489788712502104</v>
      </c>
      <c r="U16" s="47">
        <v>-3.8535996137620701</v>
      </c>
    </row>
    <row r="17" spans="1:21" ht="12" thickBot="1">
      <c r="A17" s="67"/>
      <c r="B17" s="56" t="s">
        <v>15</v>
      </c>
      <c r="C17" s="57"/>
      <c r="D17" s="8">
        <v>1251212.4537</v>
      </c>
      <c r="E17" s="8">
        <v>482075</v>
      </c>
      <c r="F17" s="46">
        <v>259.54726001140898</v>
      </c>
      <c r="G17" s="9"/>
      <c r="H17" s="9"/>
      <c r="I17" s="8">
        <v>41005.107100000001</v>
      </c>
      <c r="J17" s="46">
        <v>3.2772297765053802</v>
      </c>
      <c r="K17" s="9"/>
      <c r="L17" s="9"/>
      <c r="M17" s="9"/>
      <c r="N17" s="8">
        <v>11399409.4923</v>
      </c>
      <c r="O17" s="8">
        <v>48251078.608099997</v>
      </c>
      <c r="P17" s="8">
        <v>12580</v>
      </c>
      <c r="Q17" s="8">
        <v>12277</v>
      </c>
      <c r="R17" s="8">
        <v>2.4680296489370401</v>
      </c>
      <c r="S17" s="8">
        <v>118.06178457869601</v>
      </c>
      <c r="T17" s="8">
        <v>45.1289508837664</v>
      </c>
      <c r="U17" s="47">
        <v>161.60985856457199</v>
      </c>
    </row>
    <row r="18" spans="1:21" ht="12" thickBot="1">
      <c r="A18" s="67"/>
      <c r="B18" s="56" t="s">
        <v>16</v>
      </c>
      <c r="C18" s="57"/>
      <c r="D18" s="8">
        <v>1467001.6285999999</v>
      </c>
      <c r="E18" s="8">
        <v>1754614</v>
      </c>
      <c r="F18" s="46">
        <v>83.608225433058195</v>
      </c>
      <c r="G18" s="9"/>
      <c r="H18" s="9"/>
      <c r="I18" s="8">
        <v>133831.36900000001</v>
      </c>
      <c r="J18" s="46">
        <v>9.1227825784841805</v>
      </c>
      <c r="K18" s="9"/>
      <c r="L18" s="9"/>
      <c r="M18" s="9"/>
      <c r="N18" s="8">
        <v>37202876.070699997</v>
      </c>
      <c r="O18" s="8">
        <v>117697049.32430001</v>
      </c>
      <c r="P18" s="8">
        <v>222344</v>
      </c>
      <c r="Q18" s="8">
        <v>233173</v>
      </c>
      <c r="R18" s="8">
        <v>-4.6441912228259703</v>
      </c>
      <c r="S18" s="8">
        <v>7.7272701714460501</v>
      </c>
      <c r="T18" s="8">
        <v>7.6517351125559099</v>
      </c>
      <c r="U18" s="47">
        <v>0.98716249032439995</v>
      </c>
    </row>
    <row r="19" spans="1:21" ht="12" thickBot="1">
      <c r="A19" s="67"/>
      <c r="B19" s="56" t="s">
        <v>17</v>
      </c>
      <c r="C19" s="57"/>
      <c r="D19" s="8">
        <v>428049.50319999998</v>
      </c>
      <c r="E19" s="8">
        <v>507982</v>
      </c>
      <c r="F19" s="46">
        <v>84.264698985397104</v>
      </c>
      <c r="G19" s="9"/>
      <c r="H19" s="9"/>
      <c r="I19" s="8">
        <v>35534.580499999996</v>
      </c>
      <c r="J19" s="46">
        <v>8.30151191260628</v>
      </c>
      <c r="K19" s="9"/>
      <c r="L19" s="9"/>
      <c r="M19" s="9"/>
      <c r="N19" s="8">
        <v>10968536.9201</v>
      </c>
      <c r="O19" s="8">
        <v>43024560.477300003</v>
      </c>
      <c r="P19" s="8">
        <v>14273</v>
      </c>
      <c r="Q19" s="8">
        <v>15770</v>
      </c>
      <c r="R19" s="8">
        <v>-9.4927076727964508</v>
      </c>
      <c r="S19" s="8">
        <v>35.298373145099099</v>
      </c>
      <c r="T19" s="8">
        <v>31.648281547241599</v>
      </c>
      <c r="U19" s="47">
        <v>11.533301081163</v>
      </c>
    </row>
    <row r="20" spans="1:21" ht="12" thickBot="1">
      <c r="A20" s="67"/>
      <c r="B20" s="56" t="s">
        <v>18</v>
      </c>
      <c r="C20" s="57"/>
      <c r="D20" s="8">
        <v>775350.26729999995</v>
      </c>
      <c r="E20" s="8">
        <v>854555</v>
      </c>
      <c r="F20" s="46">
        <v>90.731464598533705</v>
      </c>
      <c r="G20" s="9"/>
      <c r="H20" s="9"/>
      <c r="I20" s="8">
        <v>36516.108699999997</v>
      </c>
      <c r="J20" s="46">
        <v>4.7096274084176102</v>
      </c>
      <c r="K20" s="9"/>
      <c r="L20" s="9"/>
      <c r="M20" s="9"/>
      <c r="N20" s="8">
        <v>19123628.696400002</v>
      </c>
      <c r="O20" s="8">
        <v>69640759.561800003</v>
      </c>
      <c r="P20" s="8">
        <v>50528</v>
      </c>
      <c r="Q20" s="8">
        <v>52908</v>
      </c>
      <c r="R20" s="8">
        <v>-4.4983745369320403</v>
      </c>
      <c r="S20" s="8">
        <v>17.543965721975901</v>
      </c>
      <c r="T20" s="8">
        <v>16.271348189309698</v>
      </c>
      <c r="U20" s="47">
        <v>7.8212175036749496</v>
      </c>
    </row>
    <row r="21" spans="1:21" ht="12" thickBot="1">
      <c r="A21" s="67"/>
      <c r="B21" s="56" t="s">
        <v>19</v>
      </c>
      <c r="C21" s="57"/>
      <c r="D21" s="8">
        <v>356414.50429999997</v>
      </c>
      <c r="E21" s="8">
        <v>374422</v>
      </c>
      <c r="F21" s="46">
        <v>95.190588240007301</v>
      </c>
      <c r="G21" s="9"/>
      <c r="H21" s="9"/>
      <c r="I21" s="8">
        <v>13814.8567</v>
      </c>
      <c r="J21" s="46">
        <v>3.8760646756316599</v>
      </c>
      <c r="K21" s="9"/>
      <c r="L21" s="9"/>
      <c r="M21" s="9"/>
      <c r="N21" s="8">
        <v>8445326.2488000002</v>
      </c>
      <c r="O21" s="8">
        <v>25326727.386500001</v>
      </c>
      <c r="P21" s="8">
        <v>48585</v>
      </c>
      <c r="Q21" s="8">
        <v>52441</v>
      </c>
      <c r="R21" s="8">
        <v>-7.3530253046280603</v>
      </c>
      <c r="S21" s="8">
        <v>8.4178425439950608</v>
      </c>
      <c r="T21" s="8">
        <v>8.5500697831849095</v>
      </c>
      <c r="U21" s="47">
        <v>-1.54650479519943</v>
      </c>
    </row>
    <row r="22" spans="1:21" ht="12" thickBot="1">
      <c r="A22" s="67"/>
      <c r="B22" s="56" t="s">
        <v>20</v>
      </c>
      <c r="C22" s="57"/>
      <c r="D22" s="8">
        <v>1107923.2635999999</v>
      </c>
      <c r="E22" s="8">
        <v>1028693</v>
      </c>
      <c r="F22" s="46">
        <v>107.70203195705599</v>
      </c>
      <c r="G22" s="9"/>
      <c r="H22" s="9"/>
      <c r="I22" s="8">
        <v>124580.05869999999</v>
      </c>
      <c r="J22" s="46">
        <v>11.244466362697301</v>
      </c>
      <c r="K22" s="9"/>
      <c r="L22" s="9"/>
      <c r="M22" s="9"/>
      <c r="N22" s="8">
        <v>26331743.419500001</v>
      </c>
      <c r="O22" s="8">
        <v>92078403.050600007</v>
      </c>
      <c r="P22" s="8">
        <v>123812</v>
      </c>
      <c r="Q22" s="8">
        <v>124383</v>
      </c>
      <c r="R22" s="8">
        <v>-0.45906594952685997</v>
      </c>
      <c r="S22" s="8">
        <v>10.4568269626531</v>
      </c>
      <c r="T22" s="8">
        <v>10.4711943746332</v>
      </c>
      <c r="U22" s="47">
        <v>-0.13720891300556001</v>
      </c>
    </row>
    <row r="23" spans="1:21" ht="12" thickBot="1">
      <c r="A23" s="67"/>
      <c r="B23" s="56" t="s">
        <v>21</v>
      </c>
      <c r="C23" s="57"/>
      <c r="D23" s="8">
        <v>2275682.7431999999</v>
      </c>
      <c r="E23" s="8">
        <v>2376868</v>
      </c>
      <c r="F23" s="46">
        <v>95.742916442983002</v>
      </c>
      <c r="G23" s="9"/>
      <c r="H23" s="9"/>
      <c r="I23" s="8">
        <v>142909.08369999999</v>
      </c>
      <c r="J23" s="46">
        <v>6.2798333435110303</v>
      </c>
      <c r="K23" s="9"/>
      <c r="L23" s="9"/>
      <c r="M23" s="9"/>
      <c r="N23" s="8">
        <v>56796273.792800002</v>
      </c>
      <c r="O23" s="8">
        <v>186641565.7455</v>
      </c>
      <c r="P23" s="8">
        <v>159265</v>
      </c>
      <c r="Q23" s="8">
        <v>167749</v>
      </c>
      <c r="R23" s="8">
        <v>-5.0575562298434003</v>
      </c>
      <c r="S23" s="8">
        <v>16.794882866919899</v>
      </c>
      <c r="T23" s="8">
        <v>16.384743347501299</v>
      </c>
      <c r="U23" s="47">
        <v>2.5031793951239201</v>
      </c>
    </row>
    <row r="24" spans="1:21" ht="12" thickBot="1">
      <c r="A24" s="67"/>
      <c r="B24" s="56" t="s">
        <v>22</v>
      </c>
      <c r="C24" s="57"/>
      <c r="D24" s="8">
        <v>281253.46159999998</v>
      </c>
      <c r="E24" s="8">
        <v>404188</v>
      </c>
      <c r="F24" s="46">
        <v>69.584812414025194</v>
      </c>
      <c r="G24" s="9"/>
      <c r="H24" s="9"/>
      <c r="I24" s="8">
        <v>44408.604200000002</v>
      </c>
      <c r="J24" s="46">
        <v>15.789531601626299</v>
      </c>
      <c r="K24" s="9"/>
      <c r="L24" s="9"/>
      <c r="M24" s="9"/>
      <c r="N24" s="8">
        <v>6912556.1801000005</v>
      </c>
      <c r="O24" s="8">
        <v>20687521.337699998</v>
      </c>
      <c r="P24" s="8">
        <v>43063</v>
      </c>
      <c r="Q24" s="8">
        <v>43122</v>
      </c>
      <c r="R24" s="8">
        <v>-0.136821112193308</v>
      </c>
      <c r="S24" s="8">
        <v>7.59852963332792</v>
      </c>
      <c r="T24" s="8">
        <v>7.6695994990955896</v>
      </c>
      <c r="U24" s="47">
        <v>-0.92664376772289003</v>
      </c>
    </row>
    <row r="25" spans="1:21" ht="12" thickBot="1">
      <c r="A25" s="67"/>
      <c r="B25" s="56" t="s">
        <v>23</v>
      </c>
      <c r="C25" s="57"/>
      <c r="D25" s="8">
        <v>218595.87789999999</v>
      </c>
      <c r="E25" s="8">
        <v>313225</v>
      </c>
      <c r="F25" s="46">
        <v>69.788770979328007</v>
      </c>
      <c r="G25" s="9"/>
      <c r="H25" s="9"/>
      <c r="I25" s="8">
        <v>24453.4385</v>
      </c>
      <c r="J25" s="46">
        <v>11.1865963507265</v>
      </c>
      <c r="K25" s="9"/>
      <c r="L25" s="9"/>
      <c r="M25" s="9"/>
      <c r="N25" s="8">
        <v>4957797.3062000005</v>
      </c>
      <c r="O25" s="8">
        <v>15717257.840600001</v>
      </c>
      <c r="P25" s="8">
        <v>19394</v>
      </c>
      <c r="Q25" s="8">
        <v>19454</v>
      </c>
      <c r="R25" s="8">
        <v>-0.30841986223912898</v>
      </c>
      <c r="S25" s="8">
        <v>12.681286872228499</v>
      </c>
      <c r="T25" s="8">
        <v>11.2145770895446</v>
      </c>
      <c r="U25" s="47">
        <v>13.0786009224671</v>
      </c>
    </row>
    <row r="26" spans="1:21" ht="12" thickBot="1">
      <c r="A26" s="67"/>
      <c r="B26" s="56" t="s">
        <v>24</v>
      </c>
      <c r="C26" s="57"/>
      <c r="D26" s="8">
        <v>509275.87099999998</v>
      </c>
      <c r="E26" s="8">
        <v>546393</v>
      </c>
      <c r="F26" s="46">
        <v>93.2068805786311</v>
      </c>
      <c r="G26" s="9"/>
      <c r="H26" s="9"/>
      <c r="I26" s="8">
        <v>101607.15670000001</v>
      </c>
      <c r="J26" s="46">
        <v>19.951299970384799</v>
      </c>
      <c r="K26" s="9"/>
      <c r="L26" s="9"/>
      <c r="M26" s="9"/>
      <c r="N26" s="8">
        <v>13489656.026799999</v>
      </c>
      <c r="O26" s="8">
        <v>42643113.898400001</v>
      </c>
      <c r="P26" s="8">
        <v>67407</v>
      </c>
      <c r="Q26" s="8">
        <v>67872</v>
      </c>
      <c r="R26" s="8">
        <v>-0.68511315417255603</v>
      </c>
      <c r="S26" s="8">
        <v>8.5991862937083692</v>
      </c>
      <c r="T26" s="8">
        <v>9.1719475439061799</v>
      </c>
      <c r="U26" s="47">
        <v>-6.2447069987698596</v>
      </c>
    </row>
    <row r="27" spans="1:21" ht="12" thickBot="1">
      <c r="A27" s="67"/>
      <c r="B27" s="56" t="s">
        <v>25</v>
      </c>
      <c r="C27" s="57"/>
      <c r="D27" s="8">
        <v>219707.15590000001</v>
      </c>
      <c r="E27" s="8">
        <v>299210</v>
      </c>
      <c r="F27" s="46">
        <v>73.429081882290006</v>
      </c>
      <c r="G27" s="9"/>
      <c r="H27" s="9"/>
      <c r="I27" s="8">
        <v>62221.903299999998</v>
      </c>
      <c r="J27" s="46">
        <v>28.3203808474588</v>
      </c>
      <c r="K27" s="9"/>
      <c r="L27" s="9"/>
      <c r="M27" s="9"/>
      <c r="N27" s="8">
        <v>5285304.1705999998</v>
      </c>
      <c r="O27" s="8">
        <v>17673318.3653</v>
      </c>
      <c r="P27" s="8">
        <v>46012</v>
      </c>
      <c r="Q27" s="8">
        <v>47033</v>
      </c>
      <c r="R27" s="8">
        <v>-2.17081623540918</v>
      </c>
      <c r="S27" s="8">
        <v>5.5684724658784699</v>
      </c>
      <c r="T27" s="8">
        <v>5.5729376203941898</v>
      </c>
      <c r="U27" s="47">
        <v>-8.0122097534073997E-2</v>
      </c>
    </row>
    <row r="28" spans="1:21" ht="12" thickBot="1">
      <c r="A28" s="67"/>
      <c r="B28" s="56" t="s">
        <v>26</v>
      </c>
      <c r="C28" s="57"/>
      <c r="D28" s="8">
        <v>835609.45030000003</v>
      </c>
      <c r="E28" s="8">
        <v>775182</v>
      </c>
      <c r="F28" s="46">
        <v>107.79525973255301</v>
      </c>
      <c r="G28" s="9"/>
      <c r="H28" s="9"/>
      <c r="I28" s="8">
        <v>46935.076500000003</v>
      </c>
      <c r="J28" s="46">
        <v>5.6168676028196396</v>
      </c>
      <c r="K28" s="9"/>
      <c r="L28" s="9"/>
      <c r="M28" s="9"/>
      <c r="N28" s="8">
        <v>19055934.128899999</v>
      </c>
      <c r="O28" s="8">
        <v>60835257.524599999</v>
      </c>
      <c r="P28" s="8">
        <v>63330</v>
      </c>
      <c r="Q28" s="8">
        <v>60857</v>
      </c>
      <c r="R28" s="8">
        <v>4.0636245624989797</v>
      </c>
      <c r="S28" s="8">
        <v>13.2074752502763</v>
      </c>
      <c r="T28" s="8">
        <v>12.8897499909624</v>
      </c>
      <c r="U28" s="47">
        <v>2.46494508843602</v>
      </c>
    </row>
    <row r="29" spans="1:21" ht="12" thickBot="1">
      <c r="A29" s="67"/>
      <c r="B29" s="56" t="s">
        <v>27</v>
      </c>
      <c r="C29" s="57"/>
      <c r="D29" s="8">
        <v>542588.11360000004</v>
      </c>
      <c r="E29" s="8">
        <v>568810</v>
      </c>
      <c r="F29" s="46">
        <v>95.390044760113199</v>
      </c>
      <c r="G29" s="9"/>
      <c r="H29" s="9"/>
      <c r="I29" s="8">
        <v>82592.529500000004</v>
      </c>
      <c r="J29" s="46">
        <v>15.2219570296167</v>
      </c>
      <c r="K29" s="9"/>
      <c r="L29" s="9"/>
      <c r="M29" s="9"/>
      <c r="N29" s="8">
        <v>12299346.4647</v>
      </c>
      <c r="O29" s="8">
        <v>43161929.596699998</v>
      </c>
      <c r="P29" s="8">
        <v>198680</v>
      </c>
      <c r="Q29" s="8">
        <v>195359</v>
      </c>
      <c r="R29" s="8">
        <v>1.6999472765524</v>
      </c>
      <c r="S29" s="8">
        <v>2.7351548354137298</v>
      </c>
      <c r="T29" s="8">
        <v>2.7495461453017298</v>
      </c>
      <c r="U29" s="47">
        <v>-0.52340674160302803</v>
      </c>
    </row>
    <row r="30" spans="1:21" ht="12" thickBot="1">
      <c r="A30" s="67"/>
      <c r="B30" s="56" t="s">
        <v>28</v>
      </c>
      <c r="C30" s="57"/>
      <c r="D30" s="8">
        <v>969313.10479999997</v>
      </c>
      <c r="E30" s="8">
        <v>1092943</v>
      </c>
      <c r="F30" s="46">
        <v>88.688349236877002</v>
      </c>
      <c r="G30" s="9"/>
      <c r="H30" s="9"/>
      <c r="I30" s="8">
        <v>161431.22349999999</v>
      </c>
      <c r="J30" s="46">
        <v>16.654187661406699</v>
      </c>
      <c r="K30" s="9"/>
      <c r="L30" s="9"/>
      <c r="M30" s="9"/>
      <c r="N30" s="8">
        <v>24450851.941100001</v>
      </c>
      <c r="O30" s="8">
        <v>92939572.377000004</v>
      </c>
      <c r="P30" s="8">
        <v>100439</v>
      </c>
      <c r="Q30" s="8">
        <v>101611</v>
      </c>
      <c r="R30" s="8">
        <v>-1.1534184291070899</v>
      </c>
      <c r="S30" s="8">
        <v>10.9222127838788</v>
      </c>
      <c r="T30" s="8">
        <v>11.0602814754308</v>
      </c>
      <c r="U30" s="47">
        <v>-1.24832891331692</v>
      </c>
    </row>
    <row r="31" spans="1:21" ht="12" thickBot="1">
      <c r="A31" s="67"/>
      <c r="B31" s="56" t="s">
        <v>29</v>
      </c>
      <c r="C31" s="57"/>
      <c r="D31" s="8">
        <v>671783.20290000003</v>
      </c>
      <c r="E31" s="8">
        <v>865484</v>
      </c>
      <c r="F31" s="46">
        <v>77.619367070910599</v>
      </c>
      <c r="G31" s="9"/>
      <c r="H31" s="9"/>
      <c r="I31" s="8">
        <v>44966.200700000001</v>
      </c>
      <c r="J31" s="46">
        <v>6.6935583542260098</v>
      </c>
      <c r="K31" s="9"/>
      <c r="L31" s="9"/>
      <c r="M31" s="9"/>
      <c r="N31" s="8">
        <v>21268342.906100001</v>
      </c>
      <c r="O31" s="8">
        <v>70903275.304900005</v>
      </c>
      <c r="P31" s="8">
        <v>30377</v>
      </c>
      <c r="Q31" s="8">
        <v>33731</v>
      </c>
      <c r="R31" s="8">
        <v>-9.9433755299279607</v>
      </c>
      <c r="S31" s="8">
        <v>24.623713513513501</v>
      </c>
      <c r="T31" s="8">
        <v>23.203770825057099</v>
      </c>
      <c r="U31" s="47">
        <v>6.1194479947331901</v>
      </c>
    </row>
    <row r="32" spans="1:21" ht="12" thickBot="1">
      <c r="A32" s="67"/>
      <c r="B32" s="56" t="s">
        <v>30</v>
      </c>
      <c r="C32" s="57"/>
      <c r="D32" s="8">
        <v>123248.326</v>
      </c>
      <c r="E32" s="8">
        <v>146646</v>
      </c>
      <c r="F32" s="46">
        <v>84.044792220722002</v>
      </c>
      <c r="G32" s="9"/>
      <c r="H32" s="9"/>
      <c r="I32" s="8">
        <v>31448.770499999999</v>
      </c>
      <c r="J32" s="46">
        <v>25.516590383548099</v>
      </c>
      <c r="K32" s="9"/>
      <c r="L32" s="9"/>
      <c r="M32" s="9"/>
      <c r="N32" s="8">
        <v>2966067.34</v>
      </c>
      <c r="O32" s="8">
        <v>11306507.436699999</v>
      </c>
      <c r="P32" s="8">
        <v>34893</v>
      </c>
      <c r="Q32" s="8">
        <v>35419</v>
      </c>
      <c r="R32" s="8">
        <v>-1.4850786301137799</v>
      </c>
      <c r="S32" s="8">
        <v>4.0936498524059299</v>
      </c>
      <c r="T32" s="8">
        <v>4.0837219373782396</v>
      </c>
      <c r="U32" s="47">
        <v>0.243109476598136</v>
      </c>
    </row>
    <row r="33" spans="1:21" ht="12" thickBot="1">
      <c r="A33" s="67"/>
      <c r="B33" s="56" t="s">
        <v>31</v>
      </c>
      <c r="C33" s="57"/>
      <c r="D33" s="8">
        <v>45.992100000000001</v>
      </c>
      <c r="E33" s="9"/>
      <c r="F33" s="9"/>
      <c r="G33" s="9"/>
      <c r="H33" s="9"/>
      <c r="I33" s="8">
        <v>-22.258400000000002</v>
      </c>
      <c r="J33" s="46">
        <v>-48.396137597543898</v>
      </c>
      <c r="K33" s="9"/>
      <c r="L33" s="9"/>
      <c r="M33" s="9"/>
      <c r="N33" s="8">
        <v>2436.9101000000001</v>
      </c>
      <c r="O33" s="8">
        <v>8803.4830000000002</v>
      </c>
      <c r="P33" s="8">
        <v>8</v>
      </c>
      <c r="Q33" s="8">
        <v>11</v>
      </c>
      <c r="R33" s="8">
        <v>-27.272727272727298</v>
      </c>
      <c r="S33" s="8">
        <v>6.6749999999999998</v>
      </c>
      <c r="T33" s="8">
        <v>6.05181818181818</v>
      </c>
      <c r="U33" s="47">
        <v>10.297431275349201</v>
      </c>
    </row>
    <row r="34" spans="1:21" ht="12" thickBot="1">
      <c r="A34" s="67"/>
      <c r="B34" s="56" t="s">
        <v>40</v>
      </c>
      <c r="C34" s="57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7"/>
      <c r="B35" s="56" t="s">
        <v>32</v>
      </c>
      <c r="C35" s="57"/>
      <c r="D35" s="8">
        <v>136752.07639999999</v>
      </c>
      <c r="E35" s="8">
        <v>189452</v>
      </c>
      <c r="F35" s="46">
        <v>72.182967928551804</v>
      </c>
      <c r="G35" s="9"/>
      <c r="H35" s="9"/>
      <c r="I35" s="8">
        <v>14629.4305</v>
      </c>
      <c r="J35" s="46">
        <v>10.697775774320901</v>
      </c>
      <c r="K35" s="9"/>
      <c r="L35" s="9"/>
      <c r="M35" s="9"/>
      <c r="N35" s="8">
        <v>3048315.0337999999</v>
      </c>
      <c r="O35" s="8">
        <v>6678659.0909000002</v>
      </c>
      <c r="P35" s="8">
        <v>13449</v>
      </c>
      <c r="Q35" s="8">
        <v>13951</v>
      </c>
      <c r="R35" s="8">
        <v>-3.59830836499175</v>
      </c>
      <c r="S35" s="8">
        <v>10.184644917837799</v>
      </c>
      <c r="T35" s="8">
        <v>10.280514679951301</v>
      </c>
      <c r="U35" s="47">
        <v>-0.93253854595881702</v>
      </c>
    </row>
    <row r="36" spans="1:21" ht="12" customHeight="1" thickBot="1">
      <c r="A36" s="67"/>
      <c r="B36" s="56" t="s">
        <v>41</v>
      </c>
      <c r="C36" s="57"/>
      <c r="D36" s="9"/>
      <c r="E36" s="8">
        <v>535696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7"/>
      <c r="B37" s="56" t="s">
        <v>42</v>
      </c>
      <c r="C37" s="57"/>
      <c r="D37" s="9"/>
      <c r="E37" s="8">
        <v>436463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7"/>
      <c r="B38" s="56" t="s">
        <v>43</v>
      </c>
      <c r="C38" s="57"/>
      <c r="D38" s="9"/>
      <c r="E38" s="8">
        <v>320203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7"/>
      <c r="B39" s="56" t="s">
        <v>33</v>
      </c>
      <c r="C39" s="57"/>
      <c r="D39" s="8">
        <v>315747.86229999998</v>
      </c>
      <c r="E39" s="8">
        <v>378140</v>
      </c>
      <c r="F39" s="46">
        <v>83.500254482466801</v>
      </c>
      <c r="G39" s="9"/>
      <c r="H39" s="9"/>
      <c r="I39" s="8">
        <v>17897.8773</v>
      </c>
      <c r="J39" s="46">
        <v>5.6684080676355499</v>
      </c>
      <c r="K39" s="9"/>
      <c r="L39" s="9"/>
      <c r="M39" s="9"/>
      <c r="N39" s="8">
        <v>8264528.0204999996</v>
      </c>
      <c r="O39" s="8">
        <v>25123828.453000002</v>
      </c>
      <c r="P39" s="8">
        <v>475</v>
      </c>
      <c r="Q39" s="8">
        <v>482</v>
      </c>
      <c r="R39" s="8">
        <v>-1.4522821576763401</v>
      </c>
      <c r="S39" s="8">
        <v>792.40631578947398</v>
      </c>
      <c r="T39" s="8">
        <v>748.920124481328</v>
      </c>
      <c r="U39" s="47">
        <v>5.8065192650902198</v>
      </c>
    </row>
    <row r="40" spans="1:21" ht="12" thickBot="1">
      <c r="A40" s="67"/>
      <c r="B40" s="56" t="s">
        <v>34</v>
      </c>
      <c r="C40" s="57"/>
      <c r="D40" s="8">
        <v>371142.63319999998</v>
      </c>
      <c r="E40" s="8">
        <v>542043</v>
      </c>
      <c r="F40" s="46">
        <v>68.4710683838736</v>
      </c>
      <c r="G40" s="9"/>
      <c r="H40" s="9"/>
      <c r="I40" s="8">
        <v>20391.205399999999</v>
      </c>
      <c r="J40" s="46">
        <v>5.4941695121863496</v>
      </c>
      <c r="K40" s="9"/>
      <c r="L40" s="9"/>
      <c r="M40" s="9"/>
      <c r="N40" s="8">
        <v>10594222.9825</v>
      </c>
      <c r="O40" s="8">
        <v>37344760.644299999</v>
      </c>
      <c r="P40" s="8">
        <v>2040</v>
      </c>
      <c r="Q40" s="8">
        <v>1986</v>
      </c>
      <c r="R40" s="8">
        <v>2.7190332326284099</v>
      </c>
      <c r="S40" s="8">
        <v>222.00782843137301</v>
      </c>
      <c r="T40" s="8">
        <v>207.87774924471299</v>
      </c>
      <c r="U40" s="47">
        <v>6.7973023750731896</v>
      </c>
    </row>
    <row r="41" spans="1:21" ht="12" thickBot="1">
      <c r="A41" s="67"/>
      <c r="B41" s="56" t="s">
        <v>44</v>
      </c>
      <c r="C41" s="57"/>
      <c r="D41" s="9"/>
      <c r="E41" s="8">
        <v>142438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7"/>
      <c r="B42" s="56" t="s">
        <v>45</v>
      </c>
      <c r="C42" s="57"/>
      <c r="D42" s="9"/>
      <c r="E42" s="8">
        <v>54434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8"/>
      <c r="B43" s="56" t="s">
        <v>35</v>
      </c>
      <c r="C43" s="57"/>
      <c r="D43" s="10">
        <v>21657.450400000002</v>
      </c>
      <c r="E43" s="11"/>
      <c r="F43" s="11"/>
      <c r="G43" s="11"/>
      <c r="H43" s="11"/>
      <c r="I43" s="10">
        <v>2305.4396999999999</v>
      </c>
      <c r="J43" s="48">
        <v>10.6450189538469</v>
      </c>
      <c r="K43" s="11"/>
      <c r="L43" s="11"/>
      <c r="M43" s="11"/>
      <c r="N43" s="10">
        <v>986629.57079999999</v>
      </c>
      <c r="O43" s="10">
        <v>3298857.0167999999</v>
      </c>
      <c r="P43" s="10">
        <v>59</v>
      </c>
      <c r="Q43" s="10">
        <v>33</v>
      </c>
      <c r="R43" s="10">
        <v>78.787878787878796</v>
      </c>
      <c r="S43" s="10">
        <v>427.78644067796603</v>
      </c>
      <c r="T43" s="10">
        <v>478.63636363636402</v>
      </c>
      <c r="U43" s="49">
        <v>-10.623915527870301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54462</v>
      </c>
      <c r="D2" s="71">
        <v>475965.45367606799</v>
      </c>
      <c r="E2" s="71">
        <v>393472.475770085</v>
      </c>
      <c r="F2" s="71">
        <v>82492.977905982902</v>
      </c>
      <c r="G2" s="71">
        <v>393472.475770085</v>
      </c>
      <c r="H2" s="71">
        <v>0.173317154152381</v>
      </c>
    </row>
    <row r="3" spans="1:8" ht="14.25">
      <c r="A3" s="71">
        <v>2</v>
      </c>
      <c r="B3" s="72">
        <v>13</v>
      </c>
      <c r="C3" s="71">
        <v>11866.938</v>
      </c>
      <c r="D3" s="71">
        <v>92565.726682822802</v>
      </c>
      <c r="E3" s="71">
        <v>71620.598361455297</v>
      </c>
      <c r="F3" s="71">
        <v>20945.128321367501</v>
      </c>
      <c r="G3" s="71">
        <v>71620.598361455297</v>
      </c>
      <c r="H3" s="71">
        <v>0.22627303940621801</v>
      </c>
    </row>
    <row r="4" spans="1:8" ht="14.25">
      <c r="A4" s="71">
        <v>3</v>
      </c>
      <c r="B4" s="72">
        <v>14</v>
      </c>
      <c r="C4" s="71">
        <v>112638</v>
      </c>
      <c r="D4" s="71">
        <v>142820.582417094</v>
      </c>
      <c r="E4" s="71">
        <v>112228.05495299101</v>
      </c>
      <c r="F4" s="71">
        <v>30592.527464102601</v>
      </c>
      <c r="G4" s="71">
        <v>112228.05495299101</v>
      </c>
      <c r="H4" s="71">
        <v>0.21420251161530801</v>
      </c>
    </row>
    <row r="5" spans="1:8" ht="14.25">
      <c r="A5" s="71">
        <v>4</v>
      </c>
      <c r="B5" s="72">
        <v>15</v>
      </c>
      <c r="C5" s="71">
        <v>3194</v>
      </c>
      <c r="D5" s="71">
        <v>37921.474970085503</v>
      </c>
      <c r="E5" s="71">
        <v>31635.061085470101</v>
      </c>
      <c r="F5" s="71">
        <v>6286.4138846153801</v>
      </c>
      <c r="G5" s="71">
        <v>31635.061085470101</v>
      </c>
      <c r="H5" s="71">
        <v>0.16577450875986399</v>
      </c>
    </row>
    <row r="6" spans="1:8" ht="14.25">
      <c r="A6" s="71">
        <v>5</v>
      </c>
      <c r="B6" s="72">
        <v>16</v>
      </c>
      <c r="C6" s="71">
        <v>3025</v>
      </c>
      <c r="D6" s="71">
        <v>128480.041928205</v>
      </c>
      <c r="E6" s="71">
        <v>121095.809796581</v>
      </c>
      <c r="F6" s="71">
        <v>7384.2321316239304</v>
      </c>
      <c r="G6" s="71">
        <v>121095.809796581</v>
      </c>
      <c r="H6" s="71">
        <v>5.74737680716998E-2</v>
      </c>
    </row>
    <row r="7" spans="1:8" ht="14.25">
      <c r="A7" s="71">
        <v>6</v>
      </c>
      <c r="B7" s="72">
        <v>17</v>
      </c>
      <c r="C7" s="71">
        <v>17955</v>
      </c>
      <c r="D7" s="71">
        <v>252016.76545042699</v>
      </c>
      <c r="E7" s="71">
        <v>203230.15269230801</v>
      </c>
      <c r="F7" s="71">
        <v>48786.6127581197</v>
      </c>
      <c r="G7" s="71">
        <v>203230.15269230801</v>
      </c>
      <c r="H7" s="71">
        <v>0.19358479056313499</v>
      </c>
    </row>
    <row r="8" spans="1:8" ht="14.25">
      <c r="A8" s="71">
        <v>7</v>
      </c>
      <c r="B8" s="72">
        <v>18</v>
      </c>
      <c r="C8" s="71">
        <v>33819</v>
      </c>
      <c r="D8" s="71">
        <v>125864.84022735</v>
      </c>
      <c r="E8" s="71">
        <v>118629.060364957</v>
      </c>
      <c r="F8" s="71">
        <v>7235.7798623931603</v>
      </c>
      <c r="G8" s="71">
        <v>118629.060364957</v>
      </c>
      <c r="H8" s="71">
        <v>5.74884920151102E-2</v>
      </c>
    </row>
    <row r="9" spans="1:8" ht="14.25">
      <c r="A9" s="71">
        <v>8</v>
      </c>
      <c r="B9" s="72">
        <v>19</v>
      </c>
      <c r="C9" s="71">
        <v>20052</v>
      </c>
      <c r="D9" s="71">
        <v>98248.685911111097</v>
      </c>
      <c r="E9" s="71">
        <v>88318.9452495726</v>
      </c>
      <c r="F9" s="71">
        <v>9929.7406615384607</v>
      </c>
      <c r="G9" s="71">
        <v>88318.9452495726</v>
      </c>
      <c r="H9" s="71">
        <v>0.101067414484528</v>
      </c>
    </row>
    <row r="10" spans="1:8" ht="14.25">
      <c r="A10" s="71">
        <v>9</v>
      </c>
      <c r="B10" s="72">
        <v>21</v>
      </c>
      <c r="C10" s="71">
        <v>257463</v>
      </c>
      <c r="D10" s="71">
        <v>848913.23360000004</v>
      </c>
      <c r="E10" s="71">
        <v>801920.91370000003</v>
      </c>
      <c r="F10" s="71">
        <v>46992.319900000002</v>
      </c>
      <c r="G10" s="71">
        <v>801920.91370000003</v>
      </c>
      <c r="H10" s="71">
        <v>5.5355857395129701E-2</v>
      </c>
    </row>
    <row r="11" spans="1:8" ht="14.25">
      <c r="A11" s="71">
        <v>10</v>
      </c>
      <c r="B11" s="72">
        <v>22</v>
      </c>
      <c r="C11" s="71">
        <v>97096</v>
      </c>
      <c r="D11" s="71">
        <v>1251212.4971239299</v>
      </c>
      <c r="E11" s="71">
        <v>1210207.3449265</v>
      </c>
      <c r="F11" s="71">
        <v>41005.152197435898</v>
      </c>
      <c r="G11" s="71">
        <v>1210207.3449265</v>
      </c>
      <c r="H11" s="71">
        <v>3.2772332670662603E-2</v>
      </c>
    </row>
    <row r="12" spans="1:8" ht="14.25">
      <c r="A12" s="71">
        <v>11</v>
      </c>
      <c r="B12" s="72">
        <v>23</v>
      </c>
      <c r="C12" s="71">
        <v>272570.87599999999</v>
      </c>
      <c r="D12" s="71">
        <v>1467001.5602905999</v>
      </c>
      <c r="E12" s="71">
        <v>1333170.26436667</v>
      </c>
      <c r="F12" s="71">
        <v>133831.29592393199</v>
      </c>
      <c r="G12" s="71">
        <v>1333170.26436667</v>
      </c>
      <c r="H12" s="71">
        <v>9.1227780219552704E-2</v>
      </c>
    </row>
    <row r="13" spans="1:8" ht="14.25">
      <c r="A13" s="71">
        <v>12</v>
      </c>
      <c r="B13" s="72">
        <v>24</v>
      </c>
      <c r="C13" s="71">
        <v>20710</v>
      </c>
      <c r="D13" s="71">
        <v>428049.48197435902</v>
      </c>
      <c r="E13" s="71">
        <v>392514.92311025597</v>
      </c>
      <c r="F13" s="71">
        <v>35534.558864102597</v>
      </c>
      <c r="G13" s="71">
        <v>392514.92311025597</v>
      </c>
      <c r="H13" s="71">
        <v>8.3015072697205497E-2</v>
      </c>
    </row>
    <row r="14" spans="1:8" ht="14.25">
      <c r="A14" s="71">
        <v>13</v>
      </c>
      <c r="B14" s="72">
        <v>25</v>
      </c>
      <c r="C14" s="71">
        <v>68255</v>
      </c>
      <c r="D14" s="71">
        <v>775350.28469999996</v>
      </c>
      <c r="E14" s="71">
        <v>738834.15859999997</v>
      </c>
      <c r="F14" s="71">
        <v>36516.126100000001</v>
      </c>
      <c r="G14" s="71">
        <v>738834.15859999997</v>
      </c>
      <c r="H14" s="71">
        <v>4.7096295468736303E-2</v>
      </c>
    </row>
    <row r="15" spans="1:8" ht="14.25">
      <c r="A15" s="71">
        <v>14</v>
      </c>
      <c r="B15" s="72">
        <v>26</v>
      </c>
      <c r="C15" s="71">
        <v>87689</v>
      </c>
      <c r="D15" s="71">
        <v>356414.35446293</v>
      </c>
      <c r="E15" s="71">
        <v>342599.64754719799</v>
      </c>
      <c r="F15" s="71">
        <v>13814.7069157325</v>
      </c>
      <c r="G15" s="71">
        <v>342599.64754719799</v>
      </c>
      <c r="H15" s="71">
        <v>3.8760242798159802E-2</v>
      </c>
    </row>
    <row r="16" spans="1:8" ht="14.25">
      <c r="A16" s="71">
        <v>15</v>
      </c>
      <c r="B16" s="72">
        <v>27</v>
      </c>
      <c r="C16" s="71">
        <v>204297.01</v>
      </c>
      <c r="D16" s="71">
        <v>1107923.55575133</v>
      </c>
      <c r="E16" s="71">
        <v>983343.20783362805</v>
      </c>
      <c r="F16" s="71">
        <v>124580.34791769899</v>
      </c>
      <c r="G16" s="71">
        <v>983343.20783362805</v>
      </c>
      <c r="H16" s="71">
        <v>0.11244489502095301</v>
      </c>
    </row>
    <row r="17" spans="1:8" ht="14.25">
      <c r="A17" s="71">
        <v>16</v>
      </c>
      <c r="B17" s="72">
        <v>29</v>
      </c>
      <c r="C17" s="71">
        <v>202810</v>
      </c>
      <c r="D17" s="71">
        <v>2275683.8883811999</v>
      </c>
      <c r="E17" s="71">
        <v>2132773.6889170902</v>
      </c>
      <c r="F17" s="71">
        <v>142910.199464103</v>
      </c>
      <c r="G17" s="71">
        <v>2132773.6889170902</v>
      </c>
      <c r="H17" s="71">
        <v>6.2798792131784797E-2</v>
      </c>
    </row>
    <row r="18" spans="1:8" ht="14.25">
      <c r="A18" s="71">
        <v>17</v>
      </c>
      <c r="B18" s="72">
        <v>31</v>
      </c>
      <c r="C18" s="71">
        <v>46416.553999999996</v>
      </c>
      <c r="D18" s="71">
        <v>281253.46921615599</v>
      </c>
      <c r="E18" s="71">
        <v>236844.85744600499</v>
      </c>
      <c r="F18" s="71">
        <v>44408.611770150797</v>
      </c>
      <c r="G18" s="71">
        <v>236844.85744600499</v>
      </c>
      <c r="H18" s="71">
        <v>0.15789533865632299</v>
      </c>
    </row>
    <row r="19" spans="1:8" ht="14.25">
      <c r="A19" s="71">
        <v>18</v>
      </c>
      <c r="B19" s="72">
        <v>32</v>
      </c>
      <c r="C19" s="71">
        <v>13005.869000000001</v>
      </c>
      <c r="D19" s="71">
        <v>218595.883420528</v>
      </c>
      <c r="E19" s="71">
        <v>194142.45288454599</v>
      </c>
      <c r="F19" s="71">
        <v>24453.430535981799</v>
      </c>
      <c r="G19" s="71">
        <v>194142.45288454599</v>
      </c>
      <c r="H19" s="71">
        <v>0.11186592424953901</v>
      </c>
    </row>
    <row r="20" spans="1:8" ht="14.25">
      <c r="A20" s="71">
        <v>19</v>
      </c>
      <c r="B20" s="72">
        <v>33</v>
      </c>
      <c r="C20" s="71">
        <v>55948.196000000004</v>
      </c>
      <c r="D20" s="71">
        <v>509275.838749527</v>
      </c>
      <c r="E20" s="71">
        <v>407668.66115631902</v>
      </c>
      <c r="F20" s="71">
        <v>101607.17759320801</v>
      </c>
      <c r="G20" s="71">
        <v>407668.66115631902</v>
      </c>
      <c r="H20" s="71">
        <v>0.19951305336356301</v>
      </c>
    </row>
    <row r="21" spans="1:8" ht="14.25">
      <c r="A21" s="71">
        <v>20</v>
      </c>
      <c r="B21" s="72">
        <v>34</v>
      </c>
      <c r="C21" s="71">
        <v>46669.758000000002</v>
      </c>
      <c r="D21" s="71">
        <v>219707.13876971501</v>
      </c>
      <c r="E21" s="71">
        <v>157485.253227001</v>
      </c>
      <c r="F21" s="71">
        <v>62221.885542714001</v>
      </c>
      <c r="G21" s="71">
        <v>157485.253227001</v>
      </c>
      <c r="H21" s="71">
        <v>0.28320374973310097</v>
      </c>
    </row>
    <row r="22" spans="1:8" ht="14.25">
      <c r="A22" s="71">
        <v>21</v>
      </c>
      <c r="B22" s="72">
        <v>35</v>
      </c>
      <c r="C22" s="71">
        <v>34969.091999999997</v>
      </c>
      <c r="D22" s="71">
        <v>835609.45039292006</v>
      </c>
      <c r="E22" s="71">
        <v>788674.350309595</v>
      </c>
      <c r="F22" s="71">
        <v>46935.100083325699</v>
      </c>
      <c r="G22" s="71">
        <v>788674.350309595</v>
      </c>
      <c r="H22" s="71">
        <v>5.61687042448549E-2</v>
      </c>
    </row>
    <row r="23" spans="1:8" ht="14.25">
      <c r="A23" s="71">
        <v>22</v>
      </c>
      <c r="B23" s="72">
        <v>36</v>
      </c>
      <c r="C23" s="71">
        <v>120154.387</v>
      </c>
      <c r="D23" s="71">
        <v>542588.11365221196</v>
      </c>
      <c r="E23" s="71">
        <v>459995.56572453497</v>
      </c>
      <c r="F23" s="71">
        <v>82592.547927677806</v>
      </c>
      <c r="G23" s="71">
        <v>459995.56572453497</v>
      </c>
      <c r="H23" s="71">
        <v>0.15221960424407299</v>
      </c>
    </row>
    <row r="24" spans="1:8" ht="14.25">
      <c r="A24" s="71">
        <v>23</v>
      </c>
      <c r="B24" s="72">
        <v>37</v>
      </c>
      <c r="C24" s="71">
        <v>135478.52600000001</v>
      </c>
      <c r="D24" s="71">
        <v>969313.11280176998</v>
      </c>
      <c r="E24" s="71">
        <v>807881.87496206397</v>
      </c>
      <c r="F24" s="71">
        <v>161431.23783970601</v>
      </c>
      <c r="G24" s="71">
        <v>807881.87496206397</v>
      </c>
      <c r="H24" s="71">
        <v>0.16654189003292599</v>
      </c>
    </row>
    <row r="25" spans="1:8" ht="14.25">
      <c r="A25" s="71">
        <v>24</v>
      </c>
      <c r="B25" s="72">
        <v>38</v>
      </c>
      <c r="C25" s="71">
        <v>143160.55799999999</v>
      </c>
      <c r="D25" s="71">
        <v>671783.21721763106</v>
      </c>
      <c r="E25" s="71">
        <v>626816.97053008794</v>
      </c>
      <c r="F25" s="71">
        <v>44966.246687542502</v>
      </c>
      <c r="G25" s="71">
        <v>626816.97053008794</v>
      </c>
      <c r="H25" s="71">
        <v>6.6935650571596894E-2</v>
      </c>
    </row>
    <row r="26" spans="1:8" ht="14.25">
      <c r="A26" s="71">
        <v>25</v>
      </c>
      <c r="B26" s="72">
        <v>39</v>
      </c>
      <c r="C26" s="71">
        <v>82131.934999999998</v>
      </c>
      <c r="D26" s="71">
        <v>123248.25426525201</v>
      </c>
      <c r="E26" s="71">
        <v>91799.570680257995</v>
      </c>
      <c r="F26" s="71">
        <v>31448.6835849942</v>
      </c>
      <c r="G26" s="71">
        <v>91799.570680257995</v>
      </c>
      <c r="H26" s="71">
        <v>0.25516534714813099</v>
      </c>
    </row>
    <row r="27" spans="1:8" ht="14.25">
      <c r="A27" s="71">
        <v>26</v>
      </c>
      <c r="B27" s="72">
        <v>40</v>
      </c>
      <c r="C27" s="71">
        <v>11.46</v>
      </c>
      <c r="D27" s="71">
        <v>45.992100000000001</v>
      </c>
      <c r="E27" s="71">
        <v>68.250500000000002</v>
      </c>
      <c r="F27" s="71">
        <v>-22.258400000000002</v>
      </c>
      <c r="G27" s="71">
        <v>68.250500000000002</v>
      </c>
      <c r="H27" s="71">
        <v>-0.48396137597543898</v>
      </c>
    </row>
    <row r="28" spans="1:8" ht="14.25">
      <c r="A28" s="71">
        <v>27</v>
      </c>
      <c r="B28" s="72">
        <v>42</v>
      </c>
      <c r="C28" s="71">
        <v>8420.8970000000008</v>
      </c>
      <c r="D28" s="71">
        <v>136752.076</v>
      </c>
      <c r="E28" s="71">
        <v>122122.6425</v>
      </c>
      <c r="F28" s="71">
        <v>14629.433499999999</v>
      </c>
      <c r="G28" s="71">
        <v>122122.6425</v>
      </c>
      <c r="H28" s="71">
        <v>0.10697777999362899</v>
      </c>
    </row>
    <row r="29" spans="1:8" ht="14.25">
      <c r="A29" s="71">
        <v>28</v>
      </c>
      <c r="B29" s="72">
        <v>75</v>
      </c>
      <c r="C29" s="71">
        <v>497</v>
      </c>
      <c r="D29" s="71">
        <v>315747.86324786302</v>
      </c>
      <c r="E29" s="71">
        <v>297849.98717948701</v>
      </c>
      <c r="F29" s="71">
        <v>17897.876068376099</v>
      </c>
      <c r="G29" s="71">
        <v>297849.98717948701</v>
      </c>
      <c r="H29" s="71">
        <v>5.6684076605535601E-2</v>
      </c>
    </row>
    <row r="30" spans="1:8" ht="14.25">
      <c r="A30" s="71">
        <v>29</v>
      </c>
      <c r="B30" s="72">
        <v>76</v>
      </c>
      <c r="C30" s="71">
        <v>1939</v>
      </c>
      <c r="D30" s="71">
        <v>371142.62940170901</v>
      </c>
      <c r="E30" s="71">
        <v>350751.42614444398</v>
      </c>
      <c r="F30" s="71">
        <v>20391.203257264999</v>
      </c>
      <c r="G30" s="71">
        <v>350751.42614444398</v>
      </c>
      <c r="H30" s="71">
        <v>5.49416899107927E-2</v>
      </c>
    </row>
    <row r="31" spans="1:8" ht="14.25">
      <c r="A31" s="71">
        <v>30</v>
      </c>
      <c r="B31" s="72">
        <v>99</v>
      </c>
      <c r="C31" s="71">
        <v>99</v>
      </c>
      <c r="D31" s="71">
        <v>21657.450495423898</v>
      </c>
      <c r="E31" s="71">
        <v>19352.010090008302</v>
      </c>
      <c r="F31" s="71">
        <v>2305.4404054156298</v>
      </c>
      <c r="G31" s="71">
        <v>19352.010090008302</v>
      </c>
      <c r="H31" s="71">
        <v>0.106450221640943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2013-07-24T00:26:07Z</dcterms:modified>
</cp:coreProperties>
</file>