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20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<sst xmlns="http://schemas.openxmlformats.org/spreadsheetml/2006/main" count="114" uniqueCount="71">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</sst>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9"/>
      <color indexed="64"/>
      <name val="Segoe UI"/>
      <charset val="1"/>
    </font>
    <font>
      <sz val="9"/>
      <color indexed="64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61" Type="http://schemas.openxmlformats.org/officeDocument/2006/relationships/hyperlink" Target="cid:f456201d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3" t="s">
        <v>4</v>
      </c>
      <c r="D2" s="53"/>
      <c r="E2" s="28"/>
      <c r="F2" s="39"/>
      <c r="G2" s="29"/>
      <c r="H2" s="39"/>
      <c r="I2" s="35"/>
      <c r="J2" s="36"/>
      <c r="K2" s="37"/>
      <c r="L2" s="37"/>
    </row>
    <row r="3" spans="1:12">
      <c r="A3" s="54" t="s">
        <v>5</v>
      </c>
      <c r="B3" s="54"/>
      <c r="C3" s="54"/>
      <c r="D3" s="54"/>
      <c r="E3" s="30">
        <f>RA!D7</f>
        <v>14169244.046</v>
      </c>
      <c r="F3" s="40">
        <f>RA!I7</f>
        <v>1444524.3654</v>
      </c>
      <c r="G3" s="31">
        <f>E3-F3</f>
        <v>12724719.680600001</v>
      </c>
      <c r="H3" s="42">
        <f>RA!J7</f>
        <v>10.1947878144409</v>
      </c>
      <c r="I3" s="35">
        <f>SUM(I4:I39)</f>
        <v>14169247.55443128</v>
      </c>
      <c r="J3" s="36">
        <f>SUM(J4:J39)</f>
        <v>12724719.841146693</v>
      </c>
      <c r="K3" s="37">
        <f>E3-I3</f>
        <v>-3.5084312800318003</v>
      </c>
      <c r="L3" s="37">
        <f>G3-J3</f>
        <v>-0.16054669208824635</v>
      </c>
    </row>
    <row r="4" spans="1:12">
      <c r="A4" s="55">
        <f>RA!A8</f>
        <v>41479</v>
      </c>
      <c r="B4" s="27">
        <v>12</v>
      </c>
      <c r="C4" s="52" t="s">
        <v>6</v>
      </c>
      <c r="D4" s="52"/>
      <c r="E4" s="30">
        <f>RA!D8</f>
        <v>411398.69790000003</v>
      </c>
      <c r="F4" s="40">
        <f>RA!I8</f>
        <v>89277.117299999998</v>
      </c>
      <c r="G4" s="31">
        <f t="shared" ref="G4:G39" si="0">E4-F4</f>
        <v>322121.58060000004</v>
      </c>
      <c r="H4" s="42">
        <f>RA!J8</f>
        <v>21.700875028462299</v>
      </c>
      <c r="I4" s="35">
        <f>VLOOKUP(B4,RMS!B:D,3,FALSE)</f>
        <v>411399.10217179498</v>
      </c>
      <c r="J4" s="36">
        <f>VLOOKUP(B4,RMS!B:E,4,FALSE)</f>
        <v>322121.58672393201</v>
      </c>
      <c r="K4" s="37">
        <f t="shared" ref="K4:K39" si="1">E4-I4</f>
        <v>-0.40427179494872689</v>
      </c>
      <c r="L4" s="37">
        <f t="shared" ref="L4:L39" si="2">G4-J4</f>
        <v>-6.1239319620653987E-3</v>
      </c>
    </row>
    <row r="5" spans="1:12">
      <c r="A5" s="55"/>
      <c r="B5" s="27">
        <v>13</v>
      </c>
      <c r="C5" s="52" t="s">
        <v>7</v>
      </c>
      <c r="D5" s="52"/>
      <c r="E5" s="30">
        <f>RA!D9</f>
        <v>88718.862200000003</v>
      </c>
      <c r="F5" s="40">
        <f>RA!I9</f>
        <v>18406.291700000002</v>
      </c>
      <c r="G5" s="31">
        <f t="shared" si="0"/>
        <v>70312.570500000002</v>
      </c>
      <c r="H5" s="42">
        <f>RA!J9</f>
        <v>20.746762575140401</v>
      </c>
      <c r="I5" s="35">
        <f>VLOOKUP(B5,RMS!B:D,3,FALSE)</f>
        <v>88718.855379729197</v>
      </c>
      <c r="J5" s="36">
        <f>VLOOKUP(B5,RMS!B:E,4,FALSE)</f>
        <v>70312.571599984905</v>
      </c>
      <c r="K5" s="37">
        <f t="shared" si="1"/>
        <v>6.8202708062017336E-3</v>
      </c>
      <c r="L5" s="37">
        <f t="shared" si="2"/>
        <v>-1.0999849037034437E-3</v>
      </c>
    </row>
    <row r="6" spans="1:12">
      <c r="A6" s="55"/>
      <c r="B6" s="27">
        <v>14</v>
      </c>
      <c r="C6" s="52" t="s">
        <v>8</v>
      </c>
      <c r="D6" s="52"/>
      <c r="E6" s="30">
        <f>RA!D10</f>
        <v>128508.1796</v>
      </c>
      <c r="F6" s="40">
        <f>RA!I10</f>
        <v>27484.612000000001</v>
      </c>
      <c r="G6" s="31">
        <f t="shared" si="0"/>
        <v>101023.56760000001</v>
      </c>
      <c r="H6" s="42">
        <f>RA!J10</f>
        <v>21.3874417064733</v>
      </c>
      <c r="I6" s="35">
        <f>VLOOKUP(B6,RMS!B:D,3,FALSE)</f>
        <v>128510.29546068401</v>
      </c>
      <c r="J6" s="36">
        <f>VLOOKUP(B6,RMS!B:E,4,FALSE)</f>
        <v>101023.56809230801</v>
      </c>
      <c r="K6" s="37">
        <f t="shared" si="1"/>
        <v>-2.1158606840035645</v>
      </c>
      <c r="L6" s="37">
        <f t="shared" si="2"/>
        <v>-4.9230799777433276E-4</v>
      </c>
    </row>
    <row r="7" spans="1:12">
      <c r="A7" s="55"/>
      <c r="B7" s="27">
        <v>15</v>
      </c>
      <c r="C7" s="52" t="s">
        <v>9</v>
      </c>
      <c r="D7" s="52"/>
      <c r="E7" s="30">
        <f>RA!D11</f>
        <v>35883.846799999999</v>
      </c>
      <c r="F7" s="40">
        <f>RA!I11</f>
        <v>7576.7532000000001</v>
      </c>
      <c r="G7" s="31">
        <f t="shared" si="0"/>
        <v>28307.0936</v>
      </c>
      <c r="H7" s="42">
        <f>RA!J11</f>
        <v>21.1146626565132</v>
      </c>
      <c r="I7" s="35">
        <f>VLOOKUP(B7,RMS!B:D,3,FALSE)</f>
        <v>35883.866054700899</v>
      </c>
      <c r="J7" s="36">
        <f>VLOOKUP(B7,RMS!B:E,4,FALSE)</f>
        <v>28307.093591452998</v>
      </c>
      <c r="K7" s="37">
        <f t="shared" si="1"/>
        <v>-1.9254700899182353E-2</v>
      </c>
      <c r="L7" s="37">
        <f t="shared" si="2"/>
        <v>8.5470019257627428E-6</v>
      </c>
    </row>
    <row r="8" spans="1:12">
      <c r="A8" s="55"/>
      <c r="B8" s="27">
        <v>16</v>
      </c>
      <c r="C8" s="52" t="s">
        <v>10</v>
      </c>
      <c r="D8" s="52"/>
      <c r="E8" s="30">
        <f>RA!D12</f>
        <v>150660.41589999999</v>
      </c>
      <c r="F8" s="40">
        <f>RA!I12</f>
        <v>-12266.5216</v>
      </c>
      <c r="G8" s="31">
        <f t="shared" si="0"/>
        <v>162926.9375</v>
      </c>
      <c r="H8" s="42">
        <f>RA!J12</f>
        <v>-8.1418344206230202</v>
      </c>
      <c r="I8" s="35">
        <f>VLOOKUP(B8,RMS!B:D,3,FALSE)</f>
        <v>150660.41964957301</v>
      </c>
      <c r="J8" s="36">
        <f>VLOOKUP(B8,RMS!B:E,4,FALSE)</f>
        <v>162926.93746410299</v>
      </c>
      <c r="K8" s="37">
        <f t="shared" si="1"/>
        <v>-3.7495730211958289E-3</v>
      </c>
      <c r="L8" s="37">
        <f t="shared" si="2"/>
        <v>3.5897013731300831E-5</v>
      </c>
    </row>
    <row r="9" spans="1:12">
      <c r="A9" s="55"/>
      <c r="B9" s="27">
        <v>17</v>
      </c>
      <c r="C9" s="52" t="s">
        <v>11</v>
      </c>
      <c r="D9" s="52"/>
      <c r="E9" s="30">
        <f>RA!D13</f>
        <v>244925.77129999999</v>
      </c>
      <c r="F9" s="40">
        <f>RA!I13</f>
        <v>33437.375899999999</v>
      </c>
      <c r="G9" s="31">
        <f t="shared" si="0"/>
        <v>211488.39539999998</v>
      </c>
      <c r="H9" s="42">
        <f>RA!J13</f>
        <v>13.6520447491186</v>
      </c>
      <c r="I9" s="35">
        <f>VLOOKUP(B9,RMS!B:D,3,FALSE)</f>
        <v>244925.863290598</v>
      </c>
      <c r="J9" s="36">
        <f>VLOOKUP(B9,RMS!B:E,4,FALSE)</f>
        <v>211488.393560684</v>
      </c>
      <c r="K9" s="37">
        <f t="shared" si="1"/>
        <v>-9.1990598011761904E-2</v>
      </c>
      <c r="L9" s="37">
        <f t="shared" si="2"/>
        <v>1.8393159843981266E-3</v>
      </c>
    </row>
    <row r="10" spans="1:12">
      <c r="A10" s="55"/>
      <c r="B10" s="27">
        <v>18</v>
      </c>
      <c r="C10" s="52" t="s">
        <v>12</v>
      </c>
      <c r="D10" s="52"/>
      <c r="E10" s="30">
        <f>RA!D14</f>
        <v>121114.0428</v>
      </c>
      <c r="F10" s="40">
        <f>RA!I14</f>
        <v>2626.9052000000001</v>
      </c>
      <c r="G10" s="31">
        <f t="shared" si="0"/>
        <v>118487.1376</v>
      </c>
      <c r="H10" s="42">
        <f>RA!J14</f>
        <v>2.1689517906176299</v>
      </c>
      <c r="I10" s="35">
        <f>VLOOKUP(B10,RMS!B:D,3,FALSE)</f>
        <v>121114.04750598301</v>
      </c>
      <c r="J10" s="36">
        <f>VLOOKUP(B10,RMS!B:E,4,FALSE)</f>
        <v>118487.141815385</v>
      </c>
      <c r="K10" s="37">
        <f t="shared" si="1"/>
        <v>-4.7059830103535205E-3</v>
      </c>
      <c r="L10" s="37">
        <f t="shared" si="2"/>
        <v>-4.2153849935857579E-3</v>
      </c>
    </row>
    <row r="11" spans="1:12">
      <c r="A11" s="55"/>
      <c r="B11" s="27">
        <v>19</v>
      </c>
      <c r="C11" s="52" t="s">
        <v>13</v>
      </c>
      <c r="D11" s="52"/>
      <c r="E11" s="30">
        <f>RA!D15</f>
        <v>89203.751499999998</v>
      </c>
      <c r="F11" s="40">
        <f>RA!I15</f>
        <v>5640.9441999999999</v>
      </c>
      <c r="G11" s="31">
        <f t="shared" si="0"/>
        <v>83562.8073</v>
      </c>
      <c r="H11" s="42">
        <f>RA!J15</f>
        <v>6.3236625199557901</v>
      </c>
      <c r="I11" s="35">
        <f>VLOOKUP(B11,RMS!B:D,3,FALSE)</f>
        <v>89203.812076068396</v>
      </c>
      <c r="J11" s="36">
        <f>VLOOKUP(B11,RMS!B:E,4,FALSE)</f>
        <v>83562.807577777799</v>
      </c>
      <c r="K11" s="37">
        <f t="shared" si="1"/>
        <v>-6.0576068397494964E-2</v>
      </c>
      <c r="L11" s="37">
        <f t="shared" si="2"/>
        <v>-2.777777990559116E-4</v>
      </c>
    </row>
    <row r="12" spans="1:12">
      <c r="A12" s="55"/>
      <c r="B12" s="27">
        <v>21</v>
      </c>
      <c r="C12" s="52" t="s">
        <v>14</v>
      </c>
      <c r="D12" s="52"/>
      <c r="E12" s="30">
        <f>RA!D16</f>
        <v>855977.15639999998</v>
      </c>
      <c r="F12" s="40">
        <f>RA!I16</f>
        <v>41579.154000000002</v>
      </c>
      <c r="G12" s="31">
        <f t="shared" si="0"/>
        <v>814398.0024</v>
      </c>
      <c r="H12" s="42">
        <f>RA!J16</f>
        <v>4.85750743336075</v>
      </c>
      <c r="I12" s="35">
        <f>VLOOKUP(B12,RMS!B:D,3,FALSE)</f>
        <v>855976.60629999998</v>
      </c>
      <c r="J12" s="36">
        <f>VLOOKUP(B12,RMS!B:E,4,FALSE)</f>
        <v>814398.0024</v>
      </c>
      <c r="K12" s="37">
        <f t="shared" si="1"/>
        <v>0.55009999999310821</v>
      </c>
      <c r="L12" s="37">
        <f t="shared" si="2"/>
        <v>0</v>
      </c>
    </row>
    <row r="13" spans="1:12">
      <c r="A13" s="55"/>
      <c r="B13" s="27">
        <v>22</v>
      </c>
      <c r="C13" s="52" t="s">
        <v>15</v>
      </c>
      <c r="D13" s="52"/>
      <c r="E13" s="30">
        <f>RA!D17</f>
        <v>503182.74280000001</v>
      </c>
      <c r="F13" s="40">
        <f>RA!I17</f>
        <v>54180.349600000001</v>
      </c>
      <c r="G13" s="31">
        <f t="shared" si="0"/>
        <v>449002.39319999999</v>
      </c>
      <c r="H13" s="42">
        <f>RA!J17</f>
        <v>10.767529366867601</v>
      </c>
      <c r="I13" s="35">
        <f>VLOOKUP(B13,RMS!B:D,3,FALSE)</f>
        <v>503182.769223932</v>
      </c>
      <c r="J13" s="36">
        <f>VLOOKUP(B13,RMS!B:E,4,FALSE)</f>
        <v>449002.39162649598</v>
      </c>
      <c r="K13" s="37">
        <f t="shared" si="1"/>
        <v>-2.6423931994941086E-2</v>
      </c>
      <c r="L13" s="37">
        <f t="shared" si="2"/>
        <v>1.5735040069557726E-3</v>
      </c>
    </row>
    <row r="14" spans="1:12">
      <c r="A14" s="55"/>
      <c r="B14" s="27">
        <v>23</v>
      </c>
      <c r="C14" s="52" t="s">
        <v>16</v>
      </c>
      <c r="D14" s="52"/>
      <c r="E14" s="30">
        <f>RA!D18</f>
        <v>1466905.1255999999</v>
      </c>
      <c r="F14" s="40">
        <f>RA!I18</f>
        <v>108522.02340000001</v>
      </c>
      <c r="G14" s="31">
        <f t="shared" si="0"/>
        <v>1358383.1021999998</v>
      </c>
      <c r="H14" s="42">
        <f>RA!J18</f>
        <v>7.3980260554077697</v>
      </c>
      <c r="I14" s="35">
        <f>VLOOKUP(B14,RMS!B:D,3,FALSE)</f>
        <v>1466905.24715299</v>
      </c>
      <c r="J14" s="36">
        <f>VLOOKUP(B14,RMS!B:E,4,FALSE)</f>
        <v>1358383.10680598</v>
      </c>
      <c r="K14" s="37">
        <f t="shared" si="1"/>
        <v>-0.12155299005098641</v>
      </c>
      <c r="L14" s="37">
        <f t="shared" si="2"/>
        <v>-4.6059801243245602E-3</v>
      </c>
    </row>
    <row r="15" spans="1:12">
      <c r="A15" s="55"/>
      <c r="B15" s="27">
        <v>24</v>
      </c>
      <c r="C15" s="52" t="s">
        <v>17</v>
      </c>
      <c r="D15" s="52"/>
      <c r="E15" s="30">
        <f>RA!D19</f>
        <v>568350.74879999994</v>
      </c>
      <c r="F15" s="40">
        <f>RA!I19</f>
        <v>32822.21</v>
      </c>
      <c r="G15" s="31">
        <f t="shared" si="0"/>
        <v>535528.53879999998</v>
      </c>
      <c r="H15" s="42">
        <f>RA!J19</f>
        <v>5.7749919515897403</v>
      </c>
      <c r="I15" s="35">
        <f>VLOOKUP(B15,RMS!B:D,3,FALSE)</f>
        <v>568350.75915897405</v>
      </c>
      <c r="J15" s="36">
        <f>VLOOKUP(B15,RMS!B:E,4,FALSE)</f>
        <v>535528.53945640998</v>
      </c>
      <c r="K15" s="37">
        <f t="shared" si="1"/>
        <v>-1.0358974104747176E-2</v>
      </c>
      <c r="L15" s="37">
        <f t="shared" si="2"/>
        <v>-6.5641000401228666E-4</v>
      </c>
    </row>
    <row r="16" spans="1:12">
      <c r="A16" s="55"/>
      <c r="B16" s="27">
        <v>25</v>
      </c>
      <c r="C16" s="52" t="s">
        <v>18</v>
      </c>
      <c r="D16" s="52"/>
      <c r="E16" s="30">
        <f>RA!D20</f>
        <v>701701.65639999998</v>
      </c>
      <c r="F16" s="40">
        <f>RA!I20</f>
        <v>44293.983</v>
      </c>
      <c r="G16" s="31">
        <f t="shared" si="0"/>
        <v>657407.67339999997</v>
      </c>
      <c r="H16" s="42">
        <f>RA!J20</f>
        <v>6.3123668864122697</v>
      </c>
      <c r="I16" s="35">
        <f>VLOOKUP(B16,RMS!B:D,3,FALSE)</f>
        <v>701701.68579999998</v>
      </c>
      <c r="J16" s="36">
        <f>VLOOKUP(B16,RMS!B:E,4,FALSE)</f>
        <v>657407.67339999997</v>
      </c>
      <c r="K16" s="37">
        <f t="shared" si="1"/>
        <v>-2.9399999999441206E-2</v>
      </c>
      <c r="L16" s="37">
        <f t="shared" si="2"/>
        <v>0</v>
      </c>
    </row>
    <row r="17" spans="1:12">
      <c r="A17" s="55"/>
      <c r="B17" s="27">
        <v>26</v>
      </c>
      <c r="C17" s="52" t="s">
        <v>19</v>
      </c>
      <c r="D17" s="52"/>
      <c r="E17" s="30">
        <f>RA!D21</f>
        <v>329535.0624</v>
      </c>
      <c r="F17" s="40">
        <f>RA!I21</f>
        <v>12762.977199999999</v>
      </c>
      <c r="G17" s="31">
        <f t="shared" si="0"/>
        <v>316772.08519999997</v>
      </c>
      <c r="H17" s="42">
        <f>RA!J21</f>
        <v>3.8730255612399498</v>
      </c>
      <c r="I17" s="35">
        <f>VLOOKUP(B17,RMS!B:D,3,FALSE)</f>
        <v>329535.00207620498</v>
      </c>
      <c r="J17" s="36">
        <f>VLOOKUP(B17,RMS!B:E,4,FALSE)</f>
        <v>316772.08513215301</v>
      </c>
      <c r="K17" s="37">
        <f t="shared" si="1"/>
        <v>6.032379501266405E-2</v>
      </c>
      <c r="L17" s="37">
        <f t="shared" si="2"/>
        <v>6.7846965976059437E-5</v>
      </c>
    </row>
    <row r="18" spans="1:12">
      <c r="A18" s="55"/>
      <c r="B18" s="27">
        <v>27</v>
      </c>
      <c r="C18" s="52" t="s">
        <v>20</v>
      </c>
      <c r="D18" s="52"/>
      <c r="E18" s="30">
        <f>RA!D22</f>
        <v>1131622.7585</v>
      </c>
      <c r="F18" s="40">
        <f>RA!I22</f>
        <v>137435.0404</v>
      </c>
      <c r="G18" s="31">
        <f t="shared" si="0"/>
        <v>994187.71809999994</v>
      </c>
      <c r="H18" s="42">
        <f>RA!J22</f>
        <v>12.144951961038201</v>
      </c>
      <c r="I18" s="35">
        <f>VLOOKUP(B18,RMS!B:D,3,FALSE)</f>
        <v>1131623.0184681399</v>
      </c>
      <c r="J18" s="36">
        <f>VLOOKUP(B18,RMS!B:E,4,FALSE)</f>
        <v>994187.72019291995</v>
      </c>
      <c r="K18" s="37">
        <f t="shared" si="1"/>
        <v>-0.25996813992969692</v>
      </c>
      <c r="L18" s="37">
        <f t="shared" si="2"/>
        <v>-2.0929200109094381E-3</v>
      </c>
    </row>
    <row r="19" spans="1:12">
      <c r="A19" s="55"/>
      <c r="B19" s="27">
        <v>29</v>
      </c>
      <c r="C19" s="52" t="s">
        <v>21</v>
      </c>
      <c r="D19" s="52"/>
      <c r="E19" s="30">
        <f>RA!D23</f>
        <v>2083480.7202000001</v>
      </c>
      <c r="F19" s="40">
        <f>RA!I23</f>
        <v>168205.88219999999</v>
      </c>
      <c r="G19" s="31">
        <f t="shared" si="0"/>
        <v>1915274.838</v>
      </c>
      <c r="H19" s="42">
        <f>RA!J23</f>
        <v>8.0733111935805901</v>
      </c>
      <c r="I19" s="35">
        <f>VLOOKUP(B19,RMS!B:D,3,FALSE)</f>
        <v>2083481.77602991</v>
      </c>
      <c r="J19" s="36">
        <f>VLOOKUP(B19,RMS!B:E,4,FALSE)</f>
        <v>1915274.8669743601</v>
      </c>
      <c r="K19" s="37">
        <f t="shared" si="1"/>
        <v>-1.0558299098629504</v>
      </c>
      <c r="L19" s="37">
        <f t="shared" si="2"/>
        <v>-2.8974360087886453E-2</v>
      </c>
    </row>
    <row r="20" spans="1:12">
      <c r="A20" s="55"/>
      <c r="B20" s="27">
        <v>31</v>
      </c>
      <c r="C20" s="52" t="s">
        <v>22</v>
      </c>
      <c r="D20" s="52"/>
      <c r="E20" s="30">
        <f>RA!D24</f>
        <v>279612.23989999999</v>
      </c>
      <c r="F20" s="40">
        <f>RA!I24</f>
        <v>40765.794399999999</v>
      </c>
      <c r="G20" s="31">
        <f t="shared" si="0"/>
        <v>238846.44549999997</v>
      </c>
      <c r="H20" s="42">
        <f>RA!J24</f>
        <v>14.579402680862399</v>
      </c>
      <c r="I20" s="35">
        <f>VLOOKUP(B20,RMS!B:D,3,FALSE)</f>
        <v>279612.24279530998</v>
      </c>
      <c r="J20" s="36">
        <f>VLOOKUP(B20,RMS!B:E,4,FALSE)</f>
        <v>238846.43309091101</v>
      </c>
      <c r="K20" s="37">
        <f t="shared" si="1"/>
        <v>-2.8953099972568452E-3</v>
      </c>
      <c r="L20" s="37">
        <f t="shared" si="2"/>
        <v>1.2409088958520442E-2</v>
      </c>
    </row>
    <row r="21" spans="1:12">
      <c r="A21" s="55"/>
      <c r="B21" s="27">
        <v>32</v>
      </c>
      <c r="C21" s="52" t="s">
        <v>23</v>
      </c>
      <c r="D21" s="52"/>
      <c r="E21" s="30">
        <f>RA!D25</f>
        <v>191886.46220000001</v>
      </c>
      <c r="F21" s="40">
        <f>RA!I25</f>
        <v>20624.437699999999</v>
      </c>
      <c r="G21" s="31">
        <f t="shared" si="0"/>
        <v>171262.0245</v>
      </c>
      <c r="H21" s="42">
        <f>RA!J25</f>
        <v>10.748250534997901</v>
      </c>
      <c r="I21" s="35">
        <f>VLOOKUP(B21,RMS!B:D,3,FALSE)</f>
        <v>191886.45947625701</v>
      </c>
      <c r="J21" s="36">
        <f>VLOOKUP(B21,RMS!B:E,4,FALSE)</f>
        <v>171262.029825337</v>
      </c>
      <c r="K21" s="37">
        <f t="shared" si="1"/>
        <v>2.7237430040258914E-3</v>
      </c>
      <c r="L21" s="37">
        <f t="shared" si="2"/>
        <v>-5.3253369987942278E-3</v>
      </c>
    </row>
    <row r="22" spans="1:12">
      <c r="A22" s="55"/>
      <c r="B22" s="27">
        <v>33</v>
      </c>
      <c r="C22" s="52" t="s">
        <v>24</v>
      </c>
      <c r="D22" s="52"/>
      <c r="E22" s="30">
        <f>RA!D26</f>
        <v>552550.37679999997</v>
      </c>
      <c r="F22" s="40">
        <f>RA!I26</f>
        <v>106138.91039999999</v>
      </c>
      <c r="G22" s="31">
        <f t="shared" si="0"/>
        <v>446411.46639999998</v>
      </c>
      <c r="H22" s="42">
        <f>RA!J26</f>
        <v>19.208911052542401</v>
      </c>
      <c r="I22" s="35">
        <f>VLOOKUP(B22,RMS!B:D,3,FALSE)</f>
        <v>552550.37293567101</v>
      </c>
      <c r="J22" s="36">
        <f>VLOOKUP(B22,RMS!B:E,4,FALSE)</f>
        <v>446411.58373037202</v>
      </c>
      <c r="K22" s="37">
        <f t="shared" si="1"/>
        <v>3.8643289590254426E-3</v>
      </c>
      <c r="L22" s="37">
        <f t="shared" si="2"/>
        <v>-0.11733037204248831</v>
      </c>
    </row>
    <row r="23" spans="1:12">
      <c r="A23" s="55"/>
      <c r="B23" s="27">
        <v>34</v>
      </c>
      <c r="C23" s="52" t="s">
        <v>25</v>
      </c>
      <c r="D23" s="52"/>
      <c r="E23" s="30">
        <f>RA!D27</f>
        <v>217297.70970000001</v>
      </c>
      <c r="F23" s="40">
        <f>RA!I27</f>
        <v>61266.268100000001</v>
      </c>
      <c r="G23" s="31">
        <f t="shared" si="0"/>
        <v>156031.44160000002</v>
      </c>
      <c r="H23" s="42">
        <f>RA!J27</f>
        <v>28.194622108343399</v>
      </c>
      <c r="I23" s="35">
        <f>VLOOKUP(B23,RMS!B:D,3,FALSE)</f>
        <v>217297.67330194401</v>
      </c>
      <c r="J23" s="36">
        <f>VLOOKUP(B23,RMS!B:E,4,FALSE)</f>
        <v>156031.43769786399</v>
      </c>
      <c r="K23" s="37">
        <f t="shared" si="1"/>
        <v>3.6398055992322043E-2</v>
      </c>
      <c r="L23" s="37">
        <f t="shared" si="2"/>
        <v>3.9021360280457884E-3</v>
      </c>
    </row>
    <row r="24" spans="1:12">
      <c r="A24" s="55"/>
      <c r="B24" s="27">
        <v>35</v>
      </c>
      <c r="C24" s="52" t="s">
        <v>26</v>
      </c>
      <c r="D24" s="52"/>
      <c r="E24" s="30">
        <f>RA!D28</f>
        <v>790135.82880000002</v>
      </c>
      <c r="F24" s="40">
        <f>RA!I28</f>
        <v>47113.940499999997</v>
      </c>
      <c r="G24" s="31">
        <f t="shared" si="0"/>
        <v>743021.88829999999</v>
      </c>
      <c r="H24" s="42">
        <f>RA!J28</f>
        <v>5.9627647276232496</v>
      </c>
      <c r="I24" s="35">
        <f>VLOOKUP(B24,RMS!B:D,3,FALSE)</f>
        <v>790135.83000884997</v>
      </c>
      <c r="J24" s="36">
        <f>VLOOKUP(B24,RMS!B:E,4,FALSE)</f>
        <v>743021.90726613696</v>
      </c>
      <c r="K24" s="37">
        <f t="shared" si="1"/>
        <v>-1.2088499497622252E-3</v>
      </c>
      <c r="L24" s="37">
        <f t="shared" si="2"/>
        <v>-1.896613696590066E-2</v>
      </c>
    </row>
    <row r="25" spans="1:12">
      <c r="A25" s="55"/>
      <c r="B25" s="27">
        <v>36</v>
      </c>
      <c r="C25" s="52" t="s">
        <v>27</v>
      </c>
      <c r="D25" s="52"/>
      <c r="E25" s="30">
        <f>RA!D29</f>
        <v>554897.8898</v>
      </c>
      <c r="F25" s="40">
        <f>RA!I29</f>
        <v>89248.135299999994</v>
      </c>
      <c r="G25" s="31">
        <f t="shared" si="0"/>
        <v>465649.75450000004</v>
      </c>
      <c r="H25" s="42">
        <f>RA!J29</f>
        <v>16.083704216674398</v>
      </c>
      <c r="I25" s="35">
        <f>VLOOKUP(B25,RMS!B:D,3,FALSE)</f>
        <v>554897.89014336304</v>
      </c>
      <c r="J25" s="36">
        <f>VLOOKUP(B25,RMS!B:E,4,FALSE)</f>
        <v>465649.73147969402</v>
      </c>
      <c r="K25" s="37">
        <f t="shared" si="1"/>
        <v>-3.4336303360760212E-4</v>
      </c>
      <c r="L25" s="37">
        <f t="shared" si="2"/>
        <v>2.302030602004379E-2</v>
      </c>
    </row>
    <row r="26" spans="1:12">
      <c r="A26" s="55"/>
      <c r="B26" s="27">
        <v>37</v>
      </c>
      <c r="C26" s="52" t="s">
        <v>28</v>
      </c>
      <c r="D26" s="52"/>
      <c r="E26" s="30">
        <f>RA!D30</f>
        <v>1015119.5092</v>
      </c>
      <c r="F26" s="40">
        <f>RA!I30</f>
        <v>176347.9957</v>
      </c>
      <c r="G26" s="31">
        <f t="shared" si="0"/>
        <v>838771.5135</v>
      </c>
      <c r="H26" s="42">
        <f>RA!J30</f>
        <v>17.372141319496201</v>
      </c>
      <c r="I26" s="35">
        <f>VLOOKUP(B26,RMS!B:D,3,FALSE)</f>
        <v>1015119.53052389</v>
      </c>
      <c r="J26" s="36">
        <f>VLOOKUP(B26,RMS!B:E,4,FALSE)</f>
        <v>838771.52018236404</v>
      </c>
      <c r="K26" s="37">
        <f t="shared" si="1"/>
        <v>-2.132389007601887E-2</v>
      </c>
      <c r="L26" s="37">
        <f t="shared" si="2"/>
        <v>-6.6823640372604132E-3</v>
      </c>
    </row>
    <row r="27" spans="1:12">
      <c r="A27" s="55"/>
      <c r="B27" s="27">
        <v>38</v>
      </c>
      <c r="C27" s="52" t="s">
        <v>29</v>
      </c>
      <c r="D27" s="52"/>
      <c r="E27" s="30">
        <f>RA!D31</f>
        <v>687783.53150000004</v>
      </c>
      <c r="F27" s="40">
        <f>RA!I31</f>
        <v>43510.476799999997</v>
      </c>
      <c r="G27" s="31">
        <f t="shared" si="0"/>
        <v>644273.0547000001</v>
      </c>
      <c r="H27" s="42">
        <f>RA!J31</f>
        <v>6.3261876458581696</v>
      </c>
      <c r="I27" s="35">
        <f>VLOOKUP(B27,RMS!B:D,3,FALSE)</f>
        <v>687783.54290874396</v>
      </c>
      <c r="J27" s="36">
        <f>VLOOKUP(B27,RMS!B:E,4,FALSE)</f>
        <v>644273.03585398197</v>
      </c>
      <c r="K27" s="37">
        <f t="shared" si="1"/>
        <v>-1.1408743914216757E-2</v>
      </c>
      <c r="L27" s="37">
        <f t="shared" si="2"/>
        <v>1.8846018123440444E-2</v>
      </c>
    </row>
    <row r="28" spans="1:12">
      <c r="A28" s="55"/>
      <c r="B28" s="27">
        <v>39</v>
      </c>
      <c r="C28" s="52" t="s">
        <v>30</v>
      </c>
      <c r="D28" s="52"/>
      <c r="E28" s="30">
        <f>RA!D32</f>
        <v>119166.9467</v>
      </c>
      <c r="F28" s="40">
        <f>RA!I32</f>
        <v>30608.245299999999</v>
      </c>
      <c r="G28" s="31">
        <f t="shared" si="0"/>
        <v>88558.701400000005</v>
      </c>
      <c r="H28" s="42">
        <f>RA!J32</f>
        <v>25.685180452810901</v>
      </c>
      <c r="I28" s="35">
        <f>VLOOKUP(B28,RMS!B:D,3,FALSE)</f>
        <v>119166.87868325401</v>
      </c>
      <c r="J28" s="36">
        <f>VLOOKUP(B28,RMS!B:E,4,FALSE)</f>
        <v>88558.718578964705</v>
      </c>
      <c r="K28" s="37">
        <f t="shared" si="1"/>
        <v>6.8016745994100347E-2</v>
      </c>
      <c r="L28" s="37">
        <f t="shared" si="2"/>
        <v>-1.7178964699269272E-2</v>
      </c>
    </row>
    <row r="29" spans="1:12">
      <c r="A29" s="55"/>
      <c r="B29" s="27">
        <v>40</v>
      </c>
      <c r="C29" s="52" t="s">
        <v>31</v>
      </c>
      <c r="D29" s="52"/>
      <c r="E29" s="30">
        <f>RA!D33</f>
        <v>48.137500000000003</v>
      </c>
      <c r="F29" s="40">
        <f>RA!I33</f>
        <v>7.3978999999999999</v>
      </c>
      <c r="G29" s="31">
        <f t="shared" si="0"/>
        <v>40.739600000000003</v>
      </c>
      <c r="H29" s="42">
        <f>RA!J33</f>
        <v>15.3682679823422</v>
      </c>
      <c r="I29" s="35">
        <f>VLOOKUP(B29,RMS!B:D,3,FALSE)</f>
        <v>48.137500000000003</v>
      </c>
      <c r="J29" s="36">
        <f>VLOOKUP(B29,RMS!B:E,4,FALSE)</f>
        <v>40.739600000000003</v>
      </c>
      <c r="K29" s="37">
        <f t="shared" si="1"/>
        <v>0</v>
      </c>
      <c r="L29" s="37">
        <f t="shared" si="2"/>
        <v>0</v>
      </c>
    </row>
    <row r="30" spans="1:12">
      <c r="A30" s="55"/>
      <c r="B30" s="27">
        <v>41</v>
      </c>
      <c r="C30" s="52" t="s">
        <v>40</v>
      </c>
      <c r="D30" s="52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5"/>
      <c r="B31" s="27">
        <v>42</v>
      </c>
      <c r="C31" s="52" t="s">
        <v>32</v>
      </c>
      <c r="D31" s="52"/>
      <c r="E31" s="30">
        <f>RA!D35</f>
        <v>144631.22399999999</v>
      </c>
      <c r="F31" s="40">
        <f>RA!I35</f>
        <v>15523.537700000001</v>
      </c>
      <c r="G31" s="31">
        <f t="shared" si="0"/>
        <v>129107.68629999999</v>
      </c>
      <c r="H31" s="42">
        <f>RA!J35</f>
        <v>10.7331855948339</v>
      </c>
      <c r="I31" s="35">
        <f>VLOOKUP(B31,RMS!B:D,3,FALSE)</f>
        <v>144631.22339999999</v>
      </c>
      <c r="J31" s="36">
        <f>VLOOKUP(B31,RMS!B:E,4,FALSE)</f>
        <v>129107.6891</v>
      </c>
      <c r="K31" s="37">
        <f t="shared" si="1"/>
        <v>5.9999999939464033E-4</v>
      </c>
      <c r="L31" s="37">
        <f t="shared" si="2"/>
        <v>-2.8000000165775418E-3</v>
      </c>
    </row>
    <row r="32" spans="1:12">
      <c r="A32" s="55"/>
      <c r="B32" s="27">
        <v>71</v>
      </c>
      <c r="C32" s="52" t="s">
        <v>41</v>
      </c>
      <c r="D32" s="52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5"/>
      <c r="B33" s="27">
        <v>72</v>
      </c>
      <c r="C33" s="52" t="s">
        <v>42</v>
      </c>
      <c r="D33" s="52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5"/>
      <c r="B34" s="27">
        <v>73</v>
      </c>
      <c r="C34" s="52" t="s">
        <v>43</v>
      </c>
      <c r="D34" s="52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5"/>
      <c r="B35" s="27">
        <v>75</v>
      </c>
      <c r="C35" s="52" t="s">
        <v>33</v>
      </c>
      <c r="D35" s="52"/>
      <c r="E35" s="30">
        <f>RA!D39</f>
        <v>317734.22090000001</v>
      </c>
      <c r="F35" s="40">
        <f>RA!I39</f>
        <v>15876.0046</v>
      </c>
      <c r="G35" s="31">
        <f t="shared" si="0"/>
        <v>301858.21630000003</v>
      </c>
      <c r="H35" s="42">
        <f>RA!J39</f>
        <v>4.9966303771215896</v>
      </c>
      <c r="I35" s="35">
        <f>VLOOKUP(B35,RMS!B:D,3,FALSE)</f>
        <v>317734.22222222202</v>
      </c>
      <c r="J35" s="36">
        <f>VLOOKUP(B35,RMS!B:E,4,FALSE)</f>
        <v>301858.21777777799</v>
      </c>
      <c r="K35" s="37">
        <f t="shared" si="1"/>
        <v>-1.3222220004536211E-3</v>
      </c>
      <c r="L35" s="37">
        <f t="shared" si="2"/>
        <v>-1.4777779579162598E-3</v>
      </c>
    </row>
    <row r="36" spans="1:12">
      <c r="A36" s="55"/>
      <c r="B36" s="27">
        <v>76</v>
      </c>
      <c r="C36" s="52" t="s">
        <v>34</v>
      </c>
      <c r="D36" s="52"/>
      <c r="E36" s="30">
        <f>RA!D40</f>
        <v>351303.13140000001</v>
      </c>
      <c r="F36" s="40">
        <f>RA!I40</f>
        <v>20414.4565</v>
      </c>
      <c r="G36" s="31">
        <f t="shared" si="0"/>
        <v>330888.67489999998</v>
      </c>
      <c r="H36" s="42">
        <f>RA!J40</f>
        <v>5.81106590728215</v>
      </c>
      <c r="I36" s="35">
        <f>VLOOKUP(B36,RMS!B:D,3,FALSE)</f>
        <v>351303.12588974403</v>
      </c>
      <c r="J36" s="36">
        <f>VLOOKUP(B36,RMS!B:E,4,FALSE)</f>
        <v>330888.67866068397</v>
      </c>
      <c r="K36" s="37">
        <f t="shared" si="1"/>
        <v>5.5102559854276478E-3</v>
      </c>
      <c r="L36" s="37">
        <f t="shared" si="2"/>
        <v>-3.7606839905492961E-3</v>
      </c>
    </row>
    <row r="37" spans="1:12">
      <c r="A37" s="55"/>
      <c r="B37" s="27">
        <v>77</v>
      </c>
      <c r="C37" s="52" t="s">
        <v>44</v>
      </c>
      <c r="D37" s="52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5"/>
      <c r="B38" s="27">
        <v>78</v>
      </c>
      <c r="C38" s="52" t="s">
        <v>45</v>
      </c>
      <c r="D38" s="52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5"/>
      <c r="B39" s="27">
        <v>99</v>
      </c>
      <c r="C39" s="52" t="s">
        <v>35</v>
      </c>
      <c r="D39" s="52"/>
      <c r="E39" s="30">
        <f>RA!D43</f>
        <v>35907.298499999997</v>
      </c>
      <c r="F39" s="40">
        <f>RA!I43</f>
        <v>5093.6668</v>
      </c>
      <c r="G39" s="31">
        <f t="shared" si="0"/>
        <v>30813.631699999998</v>
      </c>
      <c r="H39" s="42">
        <f>RA!J43</f>
        <v>14.185602963141299</v>
      </c>
      <c r="I39" s="35">
        <f>VLOOKUP(B39,RMS!B:D,3,FALSE)</f>
        <v>35907.298842750199</v>
      </c>
      <c r="J39" s="36">
        <f>VLOOKUP(B39,RMS!B:E,4,FALSE)</f>
        <v>30813.631888661999</v>
      </c>
      <c r="K39" s="37">
        <f t="shared" si="1"/>
        <v>-3.4275020152563229E-4</v>
      </c>
      <c r="L39" s="37">
        <f t="shared" si="2"/>
        <v>-1.8866200116463006E-4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43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43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13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1" t="s">
        <v>4</v>
      </c>
      <c r="C6" s="6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3" t="s">
        <v>5</v>
      </c>
      <c r="B7" s="64"/>
      <c r="C7" s="65"/>
      <c r="D7" s="7">
        <v>14169244.046</v>
      </c>
      <c r="E7" s="7">
        <v>18039514</v>
      </c>
      <c r="F7" s="44">
        <v>78.545597436826696</v>
      </c>
      <c r="G7" s="16"/>
      <c r="H7" s="16"/>
      <c r="I7" s="7">
        <v>1444524.3654</v>
      </c>
      <c r="J7" s="44">
        <v>10.1947878144409</v>
      </c>
      <c r="K7" s="16"/>
      <c r="L7" s="16"/>
      <c r="M7" s="16"/>
      <c r="N7" s="7">
        <v>376460390.03219998</v>
      </c>
      <c r="O7" s="7">
        <v>1234373362.7646999</v>
      </c>
      <c r="P7" s="7">
        <v>1507211</v>
      </c>
      <c r="Q7" s="7">
        <v>1529237</v>
      </c>
      <c r="R7" s="7">
        <v>-1.44032612341972</v>
      </c>
      <c r="S7" s="7">
        <v>10.7698914677507</v>
      </c>
      <c r="T7" s="7">
        <v>11.333521973833999</v>
      </c>
      <c r="U7" s="45">
        <v>-4.97312757132846</v>
      </c>
    </row>
    <row r="8" spans="1:23" ht="12" thickBot="1">
      <c r="A8" s="66">
        <v>41479</v>
      </c>
      <c r="B8" s="56" t="s">
        <v>6</v>
      </c>
      <c r="C8" s="57"/>
      <c r="D8" s="8">
        <v>411398.69790000003</v>
      </c>
      <c r="E8" s="8">
        <v>474223</v>
      </c>
      <c r="F8" s="46">
        <v>86.7521604603741</v>
      </c>
      <c r="G8" s="9"/>
      <c r="H8" s="9"/>
      <c r="I8" s="8">
        <v>89277.117299999998</v>
      </c>
      <c r="J8" s="46">
        <v>21.700875028462299</v>
      </c>
      <c r="K8" s="9"/>
      <c r="L8" s="9"/>
      <c r="M8" s="9"/>
      <c r="N8" s="8">
        <v>13168900.2555</v>
      </c>
      <c r="O8" s="8">
        <v>38634670.499899998</v>
      </c>
      <c r="P8" s="8">
        <v>33629</v>
      </c>
      <c r="Q8" s="8">
        <v>41523</v>
      </c>
      <c r="R8" s="8">
        <v>-19.011150446740402</v>
      </c>
      <c r="S8" s="8">
        <v>14.4946837550923</v>
      </c>
      <c r="T8" s="8">
        <v>13.5338051200539</v>
      </c>
      <c r="U8" s="47">
        <v>7.09984092806675</v>
      </c>
    </row>
    <row r="9" spans="1:23" ht="12" thickBot="1">
      <c r="A9" s="67"/>
      <c r="B9" s="56" t="s">
        <v>7</v>
      </c>
      <c r="C9" s="57"/>
      <c r="D9" s="8">
        <v>88718.862200000003</v>
      </c>
      <c r="E9" s="8">
        <v>112824</v>
      </c>
      <c r="F9" s="46">
        <v>78.634742785222997</v>
      </c>
      <c r="G9" s="9"/>
      <c r="H9" s="9"/>
      <c r="I9" s="8">
        <v>18406.291700000002</v>
      </c>
      <c r="J9" s="46">
        <v>20.746762575140401</v>
      </c>
      <c r="K9" s="9"/>
      <c r="L9" s="9"/>
      <c r="M9" s="9"/>
      <c r="N9" s="8">
        <v>2557372.9931999999</v>
      </c>
      <c r="O9" s="8">
        <v>7640348.2144999998</v>
      </c>
      <c r="P9" s="8">
        <v>7970</v>
      </c>
      <c r="Q9" s="8">
        <v>8219</v>
      </c>
      <c r="R9" s="8">
        <v>-3.02956564058888</v>
      </c>
      <c r="S9" s="8">
        <v>12.785663739021301</v>
      </c>
      <c r="T9" s="8">
        <v>13.525145394816899</v>
      </c>
      <c r="U9" s="47">
        <v>-5.4674580879473602</v>
      </c>
    </row>
    <row r="10" spans="1:23" ht="12" thickBot="1">
      <c r="A10" s="67"/>
      <c r="B10" s="56" t="s">
        <v>8</v>
      </c>
      <c r="C10" s="57"/>
      <c r="D10" s="8">
        <v>128508.1796</v>
      </c>
      <c r="E10" s="8">
        <v>150690</v>
      </c>
      <c r="F10" s="46">
        <v>85.279832503815797</v>
      </c>
      <c r="G10" s="9"/>
      <c r="H10" s="9"/>
      <c r="I10" s="8">
        <v>27484.612000000001</v>
      </c>
      <c r="J10" s="46">
        <v>21.3874417064733</v>
      </c>
      <c r="K10" s="9"/>
      <c r="L10" s="9"/>
      <c r="M10" s="9"/>
      <c r="N10" s="8">
        <v>3867538.5096</v>
      </c>
      <c r="O10" s="8">
        <v>12278842.6721</v>
      </c>
      <c r="P10" s="8">
        <v>93017</v>
      </c>
      <c r="Q10" s="8">
        <v>94207</v>
      </c>
      <c r="R10" s="8">
        <v>-1.26317577250098</v>
      </c>
      <c r="S10" s="8">
        <v>1.63758409753056</v>
      </c>
      <c r="T10" s="8">
        <v>1.7847888161176999</v>
      </c>
      <c r="U10" s="47">
        <v>-8.2477387384879304</v>
      </c>
    </row>
    <row r="11" spans="1:23" ht="12" thickBot="1">
      <c r="A11" s="67"/>
      <c r="B11" s="56" t="s">
        <v>9</v>
      </c>
      <c r="C11" s="57"/>
      <c r="D11" s="8">
        <v>35883.846799999999</v>
      </c>
      <c r="E11" s="8">
        <v>50023</v>
      </c>
      <c r="F11" s="46">
        <v>71.734695640005597</v>
      </c>
      <c r="G11" s="9"/>
      <c r="H11" s="9"/>
      <c r="I11" s="8">
        <v>7576.7532000000001</v>
      </c>
      <c r="J11" s="46">
        <v>21.1146626565132</v>
      </c>
      <c r="K11" s="9"/>
      <c r="L11" s="9"/>
      <c r="M11" s="9"/>
      <c r="N11" s="8">
        <v>1166321.7489</v>
      </c>
      <c r="O11" s="8">
        <v>4385142.0565999998</v>
      </c>
      <c r="P11" s="8">
        <v>2528</v>
      </c>
      <c r="Q11" s="8">
        <v>2742</v>
      </c>
      <c r="R11" s="8">
        <v>-7.8045222465353703</v>
      </c>
      <c r="S11" s="8">
        <v>17.159252373417701</v>
      </c>
      <c r="T11" s="8">
        <v>16.416754194018999</v>
      </c>
      <c r="U11" s="47">
        <v>4.5228074357674704</v>
      </c>
    </row>
    <row r="12" spans="1:23" ht="12" thickBot="1">
      <c r="A12" s="67"/>
      <c r="B12" s="56" t="s">
        <v>10</v>
      </c>
      <c r="C12" s="57"/>
      <c r="D12" s="8">
        <v>150660.41589999999</v>
      </c>
      <c r="E12" s="8">
        <v>139162</v>
      </c>
      <c r="F12" s="46">
        <v>108.26261184806199</v>
      </c>
      <c r="G12" s="9"/>
      <c r="H12" s="9"/>
      <c r="I12" s="8">
        <v>-12266.5216</v>
      </c>
      <c r="J12" s="46">
        <v>-8.1418344206230202</v>
      </c>
      <c r="K12" s="9"/>
      <c r="L12" s="9"/>
      <c r="M12" s="9"/>
      <c r="N12" s="8">
        <v>3992622.7283999999</v>
      </c>
      <c r="O12" s="8">
        <v>17034013.509199999</v>
      </c>
      <c r="P12" s="8">
        <v>2524</v>
      </c>
      <c r="Q12" s="8">
        <v>2310</v>
      </c>
      <c r="R12" s="8">
        <v>9.2640692640692599</v>
      </c>
      <c r="S12" s="8">
        <v>71.258870839936606</v>
      </c>
      <c r="T12" s="8">
        <v>66.059588744588694</v>
      </c>
      <c r="U12" s="47">
        <v>7.8705941017136203</v>
      </c>
    </row>
    <row r="13" spans="1:23" ht="12" thickBot="1">
      <c r="A13" s="67"/>
      <c r="B13" s="56" t="s">
        <v>11</v>
      </c>
      <c r="C13" s="57"/>
      <c r="D13" s="8">
        <v>244925.77129999999</v>
      </c>
      <c r="E13" s="8">
        <v>337445</v>
      </c>
      <c r="F13" s="46">
        <v>72.582427151091295</v>
      </c>
      <c r="G13" s="9"/>
      <c r="H13" s="9"/>
      <c r="I13" s="8">
        <v>33437.375899999999</v>
      </c>
      <c r="J13" s="46">
        <v>13.6520447491186</v>
      </c>
      <c r="K13" s="9"/>
      <c r="L13" s="9"/>
      <c r="M13" s="9"/>
      <c r="N13" s="8">
        <v>6958271.8437999999</v>
      </c>
      <c r="O13" s="8">
        <v>21688589.116099998</v>
      </c>
      <c r="P13" s="8">
        <v>14810</v>
      </c>
      <c r="Q13" s="8">
        <v>15440</v>
      </c>
      <c r="R13" s="8">
        <v>-4.0803108808290203</v>
      </c>
      <c r="S13" s="8">
        <v>19.4530999324781</v>
      </c>
      <c r="T13" s="8">
        <v>19.207363989637301</v>
      </c>
      <c r="U13" s="47">
        <v>1.27938400591214</v>
      </c>
    </row>
    <row r="14" spans="1:23" ht="12" thickBot="1">
      <c r="A14" s="67"/>
      <c r="B14" s="56" t="s">
        <v>12</v>
      </c>
      <c r="C14" s="57"/>
      <c r="D14" s="8">
        <v>121114.0428</v>
      </c>
      <c r="E14" s="8">
        <v>151708</v>
      </c>
      <c r="F14" s="46">
        <v>79.833655970680496</v>
      </c>
      <c r="G14" s="9"/>
      <c r="H14" s="9"/>
      <c r="I14" s="8">
        <v>2626.9052000000001</v>
      </c>
      <c r="J14" s="46">
        <v>2.1689517906176299</v>
      </c>
      <c r="K14" s="9"/>
      <c r="L14" s="9"/>
      <c r="M14" s="9"/>
      <c r="N14" s="8">
        <v>3729098.7812000001</v>
      </c>
      <c r="O14" s="8">
        <v>12354822.4035</v>
      </c>
      <c r="P14" s="8">
        <v>3319</v>
      </c>
      <c r="Q14" s="8">
        <v>3236</v>
      </c>
      <c r="R14" s="8">
        <v>2.5648949320148402</v>
      </c>
      <c r="S14" s="8">
        <v>43.095808978607998</v>
      </c>
      <c r="T14" s="8">
        <v>46.074335599505602</v>
      </c>
      <c r="U14" s="47">
        <v>-6.46461111623608</v>
      </c>
    </row>
    <row r="15" spans="1:23" ht="12" thickBot="1">
      <c r="A15" s="67"/>
      <c r="B15" s="56" t="s">
        <v>13</v>
      </c>
      <c r="C15" s="57"/>
      <c r="D15" s="8">
        <v>89203.751499999998</v>
      </c>
      <c r="E15" s="8">
        <v>99593</v>
      </c>
      <c r="F15" s="46">
        <v>89.568294458445905</v>
      </c>
      <c r="G15" s="9"/>
      <c r="H15" s="9"/>
      <c r="I15" s="8">
        <v>5640.9441999999999</v>
      </c>
      <c r="J15" s="46">
        <v>6.3236625199557901</v>
      </c>
      <c r="K15" s="9"/>
      <c r="L15" s="9"/>
      <c r="M15" s="9"/>
      <c r="N15" s="8">
        <v>2807939.8774000001</v>
      </c>
      <c r="O15" s="8">
        <v>8315591.6870999997</v>
      </c>
      <c r="P15" s="8">
        <v>5531</v>
      </c>
      <c r="Q15" s="8">
        <v>5869</v>
      </c>
      <c r="R15" s="8">
        <v>-5.7590730959277598</v>
      </c>
      <c r="S15" s="8">
        <v>18.951690471885701</v>
      </c>
      <c r="T15" s="8">
        <v>19.6770829783609</v>
      </c>
      <c r="U15" s="47">
        <v>-3.6864839533017402</v>
      </c>
    </row>
    <row r="16" spans="1:23" ht="12" thickBot="1">
      <c r="A16" s="67"/>
      <c r="B16" s="56" t="s">
        <v>14</v>
      </c>
      <c r="C16" s="57"/>
      <c r="D16" s="8">
        <v>855977.15639999998</v>
      </c>
      <c r="E16" s="8">
        <v>882442</v>
      </c>
      <c r="F16" s="46">
        <v>97.000953762400201</v>
      </c>
      <c r="G16" s="9"/>
      <c r="H16" s="9"/>
      <c r="I16" s="8">
        <v>41579.154000000002</v>
      </c>
      <c r="J16" s="46">
        <v>4.85750743336075</v>
      </c>
      <c r="K16" s="9"/>
      <c r="L16" s="9"/>
      <c r="M16" s="9"/>
      <c r="N16" s="8">
        <v>22319685.349800002</v>
      </c>
      <c r="O16" s="8">
        <v>69015680.760100007</v>
      </c>
      <c r="P16" s="8">
        <v>101874</v>
      </c>
      <c r="Q16" s="8">
        <v>104678</v>
      </c>
      <c r="R16" s="8">
        <v>-2.6786908423928599</v>
      </c>
      <c r="S16" s="8">
        <v>9.7992796002905607</v>
      </c>
      <c r="T16" s="8">
        <v>9.4694386595082101</v>
      </c>
      <c r="U16" s="47">
        <v>3.4832153482631001</v>
      </c>
    </row>
    <row r="17" spans="1:21" ht="12" thickBot="1">
      <c r="A17" s="67"/>
      <c r="B17" s="56" t="s">
        <v>15</v>
      </c>
      <c r="C17" s="57"/>
      <c r="D17" s="8">
        <v>503182.74280000001</v>
      </c>
      <c r="E17" s="8">
        <v>523446</v>
      </c>
      <c r="F17" s="46">
        <v>96.128873427249403</v>
      </c>
      <c r="G17" s="9"/>
      <c r="H17" s="9"/>
      <c r="I17" s="8">
        <v>54180.349600000001</v>
      </c>
      <c r="J17" s="46">
        <v>10.767529366867601</v>
      </c>
      <c r="K17" s="9"/>
      <c r="L17" s="9"/>
      <c r="M17" s="9"/>
      <c r="N17" s="8">
        <v>11902592.235099999</v>
      </c>
      <c r="O17" s="8">
        <v>48754261.350900002</v>
      </c>
      <c r="P17" s="8">
        <v>13138</v>
      </c>
      <c r="Q17" s="8">
        <v>12580</v>
      </c>
      <c r="R17" s="8">
        <v>4.43561208267091</v>
      </c>
      <c r="S17" s="8">
        <v>44.981828284366003</v>
      </c>
      <c r="T17" s="8">
        <v>118.06178457869601</v>
      </c>
      <c r="U17" s="47">
        <v>-61.899755755104302</v>
      </c>
    </row>
    <row r="18" spans="1:21" ht="12" thickBot="1">
      <c r="A18" s="67"/>
      <c r="B18" s="56" t="s">
        <v>16</v>
      </c>
      <c r="C18" s="57"/>
      <c r="D18" s="8">
        <v>1466905.1255999999</v>
      </c>
      <c r="E18" s="8">
        <v>1707138</v>
      </c>
      <c r="F18" s="46">
        <v>85.927741377674195</v>
      </c>
      <c r="G18" s="9"/>
      <c r="H18" s="9"/>
      <c r="I18" s="8">
        <v>108522.02340000001</v>
      </c>
      <c r="J18" s="46">
        <v>7.3980260554077697</v>
      </c>
      <c r="K18" s="9"/>
      <c r="L18" s="9"/>
      <c r="M18" s="9"/>
      <c r="N18" s="8">
        <v>38669781.1963</v>
      </c>
      <c r="O18" s="8">
        <v>119163954.4499</v>
      </c>
      <c r="P18" s="8">
        <v>219418</v>
      </c>
      <c r="Q18" s="8">
        <v>222344</v>
      </c>
      <c r="R18" s="8">
        <v>-1.3159788435937101</v>
      </c>
      <c r="S18" s="8">
        <v>7.8293409159686096</v>
      </c>
      <c r="T18" s="8">
        <v>7.7272701714460501</v>
      </c>
      <c r="U18" s="47">
        <v>1.32091595424908</v>
      </c>
    </row>
    <row r="19" spans="1:21" ht="12" thickBot="1">
      <c r="A19" s="67"/>
      <c r="B19" s="56" t="s">
        <v>17</v>
      </c>
      <c r="C19" s="57"/>
      <c r="D19" s="8">
        <v>568350.74879999994</v>
      </c>
      <c r="E19" s="8">
        <v>1279976</v>
      </c>
      <c r="F19" s="46">
        <v>44.403234810652698</v>
      </c>
      <c r="G19" s="9"/>
      <c r="H19" s="9"/>
      <c r="I19" s="8">
        <v>32822.21</v>
      </c>
      <c r="J19" s="46">
        <v>5.7749919515897403</v>
      </c>
      <c r="K19" s="9"/>
      <c r="L19" s="9"/>
      <c r="M19" s="9"/>
      <c r="N19" s="8">
        <v>11536887.6689</v>
      </c>
      <c r="O19" s="8">
        <v>43592911.226099998</v>
      </c>
      <c r="P19" s="8">
        <v>12152</v>
      </c>
      <c r="Q19" s="8">
        <v>14273</v>
      </c>
      <c r="R19" s="8">
        <v>-14.8602256007847</v>
      </c>
      <c r="S19" s="8">
        <v>55.116591507570803</v>
      </c>
      <c r="T19" s="8">
        <v>35.298373145099099</v>
      </c>
      <c r="U19" s="47">
        <v>56.144849171960303</v>
      </c>
    </row>
    <row r="20" spans="1:21" ht="12" thickBot="1">
      <c r="A20" s="67"/>
      <c r="B20" s="56" t="s">
        <v>18</v>
      </c>
      <c r="C20" s="57"/>
      <c r="D20" s="8">
        <v>701701.65639999998</v>
      </c>
      <c r="E20" s="8">
        <v>896524</v>
      </c>
      <c r="F20" s="46">
        <v>78.269143536592495</v>
      </c>
      <c r="G20" s="9"/>
      <c r="H20" s="9"/>
      <c r="I20" s="8">
        <v>44293.983</v>
      </c>
      <c r="J20" s="46">
        <v>6.3123668864122697</v>
      </c>
      <c r="K20" s="9"/>
      <c r="L20" s="9"/>
      <c r="M20" s="9"/>
      <c r="N20" s="8">
        <v>19825330.3528</v>
      </c>
      <c r="O20" s="8">
        <v>70342461.218199998</v>
      </c>
      <c r="P20" s="8">
        <v>48837</v>
      </c>
      <c r="Q20" s="8">
        <v>50528</v>
      </c>
      <c r="R20" s="8">
        <v>-3.3466592780240698</v>
      </c>
      <c r="S20" s="8">
        <v>16.4470542826136</v>
      </c>
      <c r="T20" s="8">
        <v>17.543965721975901</v>
      </c>
      <c r="U20" s="47">
        <v>-6.2523574016582</v>
      </c>
    </row>
    <row r="21" spans="1:21" ht="12" thickBot="1">
      <c r="A21" s="67"/>
      <c r="B21" s="56" t="s">
        <v>19</v>
      </c>
      <c r="C21" s="57"/>
      <c r="D21" s="8">
        <v>329535.0624</v>
      </c>
      <c r="E21" s="8">
        <v>373394</v>
      </c>
      <c r="F21" s="46">
        <v>88.253979014124496</v>
      </c>
      <c r="G21" s="9"/>
      <c r="H21" s="9"/>
      <c r="I21" s="8">
        <v>12762.977199999999</v>
      </c>
      <c r="J21" s="46">
        <v>3.8730255612399498</v>
      </c>
      <c r="K21" s="9"/>
      <c r="L21" s="9"/>
      <c r="M21" s="9"/>
      <c r="N21" s="8">
        <v>8774861.3112000003</v>
      </c>
      <c r="O21" s="8">
        <v>25656262.448899999</v>
      </c>
      <c r="P21" s="8">
        <v>46034</v>
      </c>
      <c r="Q21" s="8">
        <v>48585</v>
      </c>
      <c r="R21" s="8">
        <v>-5.2505917464237903</v>
      </c>
      <c r="S21" s="8">
        <v>8.2270864925924307</v>
      </c>
      <c r="T21" s="8">
        <v>8.4178425439950608</v>
      </c>
      <c r="U21" s="47">
        <v>-2.26609193989625</v>
      </c>
    </row>
    <row r="22" spans="1:21" ht="12" thickBot="1">
      <c r="A22" s="67"/>
      <c r="B22" s="56" t="s">
        <v>20</v>
      </c>
      <c r="C22" s="57"/>
      <c r="D22" s="8">
        <v>1131622.7585</v>
      </c>
      <c r="E22" s="8">
        <v>1022861</v>
      </c>
      <c r="F22" s="46">
        <v>110.633092717388</v>
      </c>
      <c r="G22" s="9"/>
      <c r="H22" s="9"/>
      <c r="I22" s="8">
        <v>137435.0404</v>
      </c>
      <c r="J22" s="46">
        <v>12.144951961038201</v>
      </c>
      <c r="K22" s="9"/>
      <c r="L22" s="9"/>
      <c r="M22" s="9"/>
      <c r="N22" s="8">
        <v>27463366.177999999</v>
      </c>
      <c r="O22" s="8">
        <v>93210025.809100002</v>
      </c>
      <c r="P22" s="8">
        <v>122702</v>
      </c>
      <c r="Q22" s="8">
        <v>123812</v>
      </c>
      <c r="R22" s="8">
        <v>-0.89652053112784202</v>
      </c>
      <c r="S22" s="8">
        <v>10.779200017114601</v>
      </c>
      <c r="T22" s="8">
        <v>10.4568269626531</v>
      </c>
      <c r="U22" s="47">
        <v>3.0828955629938801</v>
      </c>
    </row>
    <row r="23" spans="1:21" ht="12" thickBot="1">
      <c r="A23" s="67"/>
      <c r="B23" s="56" t="s">
        <v>21</v>
      </c>
      <c r="C23" s="57"/>
      <c r="D23" s="8">
        <v>2083480.7202000001</v>
      </c>
      <c r="E23" s="8">
        <v>2308080</v>
      </c>
      <c r="F23" s="46">
        <v>90.268999350109198</v>
      </c>
      <c r="G23" s="9"/>
      <c r="H23" s="9"/>
      <c r="I23" s="8">
        <v>168205.88219999999</v>
      </c>
      <c r="J23" s="46">
        <v>8.0733111935805901</v>
      </c>
      <c r="K23" s="9"/>
      <c r="L23" s="9"/>
      <c r="M23" s="9"/>
      <c r="N23" s="8">
        <v>58879754.512999997</v>
      </c>
      <c r="O23" s="8">
        <v>188725046.4657</v>
      </c>
      <c r="P23" s="8">
        <v>153460</v>
      </c>
      <c r="Q23" s="8">
        <v>159265</v>
      </c>
      <c r="R23" s="8">
        <v>-3.6448686152010801</v>
      </c>
      <c r="S23" s="8">
        <v>15.913830509579</v>
      </c>
      <c r="T23" s="8">
        <v>16.794882866919899</v>
      </c>
      <c r="U23" s="47">
        <v>-5.2459571425546301</v>
      </c>
    </row>
    <row r="24" spans="1:21" ht="12" thickBot="1">
      <c r="A24" s="67"/>
      <c r="B24" s="56" t="s">
        <v>22</v>
      </c>
      <c r="C24" s="57"/>
      <c r="D24" s="8">
        <v>279612.23989999999</v>
      </c>
      <c r="E24" s="8">
        <v>392996</v>
      </c>
      <c r="F24" s="46">
        <v>71.148876807906504</v>
      </c>
      <c r="G24" s="9"/>
      <c r="H24" s="9"/>
      <c r="I24" s="8">
        <v>40765.794399999999</v>
      </c>
      <c r="J24" s="46">
        <v>14.579402680862399</v>
      </c>
      <c r="K24" s="9"/>
      <c r="L24" s="9"/>
      <c r="M24" s="9"/>
      <c r="N24" s="8">
        <v>7192168.4199999999</v>
      </c>
      <c r="O24" s="8">
        <v>20967133.577599999</v>
      </c>
      <c r="P24" s="8">
        <v>42813</v>
      </c>
      <c r="Q24" s="8">
        <v>43063</v>
      </c>
      <c r="R24" s="8">
        <v>-0.58054478322457903</v>
      </c>
      <c r="S24" s="8">
        <v>7.59500749538691</v>
      </c>
      <c r="T24" s="8">
        <v>7.59852963332792</v>
      </c>
      <c r="U24" s="47">
        <v>-4.6352888137091E-2</v>
      </c>
    </row>
    <row r="25" spans="1:21" ht="12" thickBot="1">
      <c r="A25" s="67"/>
      <c r="B25" s="56" t="s">
        <v>23</v>
      </c>
      <c r="C25" s="57"/>
      <c r="D25" s="8">
        <v>191886.46220000001</v>
      </c>
      <c r="E25" s="8">
        <v>250112</v>
      </c>
      <c r="F25" s="46">
        <v>76.7202142240276</v>
      </c>
      <c r="G25" s="9"/>
      <c r="H25" s="9"/>
      <c r="I25" s="8">
        <v>20624.437699999999</v>
      </c>
      <c r="J25" s="46">
        <v>10.748250534997901</v>
      </c>
      <c r="K25" s="9"/>
      <c r="L25" s="9"/>
      <c r="M25" s="9"/>
      <c r="N25" s="8">
        <v>5149683.7684000004</v>
      </c>
      <c r="O25" s="8">
        <v>15909144.3028</v>
      </c>
      <c r="P25" s="8">
        <v>19220</v>
      </c>
      <c r="Q25" s="8">
        <v>19394</v>
      </c>
      <c r="R25" s="8">
        <v>-0.89718469629782605</v>
      </c>
      <c r="S25" s="8">
        <v>11.205263735692</v>
      </c>
      <c r="T25" s="8">
        <v>12.681286872228499</v>
      </c>
      <c r="U25" s="47">
        <v>-11.639379752294399</v>
      </c>
    </row>
    <row r="26" spans="1:21" ht="12" thickBot="1">
      <c r="A26" s="67"/>
      <c r="B26" s="56" t="s">
        <v>24</v>
      </c>
      <c r="C26" s="57"/>
      <c r="D26" s="8">
        <v>552550.37679999997</v>
      </c>
      <c r="E26" s="8">
        <v>566416</v>
      </c>
      <c r="F26" s="46">
        <v>97.552042456427799</v>
      </c>
      <c r="G26" s="9"/>
      <c r="H26" s="9"/>
      <c r="I26" s="8">
        <v>106138.91039999999</v>
      </c>
      <c r="J26" s="46">
        <v>19.208911052542401</v>
      </c>
      <c r="K26" s="9"/>
      <c r="L26" s="9"/>
      <c r="M26" s="9"/>
      <c r="N26" s="8">
        <v>14042206.4036</v>
      </c>
      <c r="O26" s="8">
        <v>43195664.275200002</v>
      </c>
      <c r="P26" s="8">
        <v>68379</v>
      </c>
      <c r="Q26" s="8">
        <v>67407</v>
      </c>
      <c r="R26" s="8">
        <v>1.4419867372824899</v>
      </c>
      <c r="S26" s="8">
        <v>9.1915782023720691</v>
      </c>
      <c r="T26" s="8">
        <v>8.5991862937083692</v>
      </c>
      <c r="U26" s="47">
        <v>6.8889298176634899</v>
      </c>
    </row>
    <row r="27" spans="1:21" ht="12" thickBot="1">
      <c r="A27" s="67"/>
      <c r="B27" s="56" t="s">
        <v>25</v>
      </c>
      <c r="C27" s="57"/>
      <c r="D27" s="8">
        <v>217297.70970000001</v>
      </c>
      <c r="E27" s="8">
        <v>284841</v>
      </c>
      <c r="F27" s="46">
        <v>76.287370743678096</v>
      </c>
      <c r="G27" s="9"/>
      <c r="H27" s="9"/>
      <c r="I27" s="8">
        <v>61266.268100000001</v>
      </c>
      <c r="J27" s="46">
        <v>28.194622108343399</v>
      </c>
      <c r="K27" s="9"/>
      <c r="L27" s="9"/>
      <c r="M27" s="9"/>
      <c r="N27" s="8">
        <v>5502601.8803000003</v>
      </c>
      <c r="O27" s="8">
        <v>17890616.074999999</v>
      </c>
      <c r="P27" s="8">
        <v>46028</v>
      </c>
      <c r="Q27" s="8">
        <v>46012</v>
      </c>
      <c r="R27" s="8">
        <v>3.4773537338094997E-2</v>
      </c>
      <c r="S27" s="8">
        <v>5.5019617167810901</v>
      </c>
      <c r="T27" s="8">
        <v>5.5684724658784699</v>
      </c>
      <c r="U27" s="47">
        <v>-1.1944164132072199</v>
      </c>
    </row>
    <row r="28" spans="1:21" ht="12" thickBot="1">
      <c r="A28" s="67"/>
      <c r="B28" s="56" t="s">
        <v>26</v>
      </c>
      <c r="C28" s="57"/>
      <c r="D28" s="8">
        <v>790135.82880000002</v>
      </c>
      <c r="E28" s="8">
        <v>769943</v>
      </c>
      <c r="F28" s="46">
        <v>102.62263944214099</v>
      </c>
      <c r="G28" s="9"/>
      <c r="H28" s="9"/>
      <c r="I28" s="8">
        <v>47113.940499999997</v>
      </c>
      <c r="J28" s="46">
        <v>5.9627647276232496</v>
      </c>
      <c r="K28" s="9"/>
      <c r="L28" s="9"/>
      <c r="M28" s="9"/>
      <c r="N28" s="8">
        <v>19846069.957699999</v>
      </c>
      <c r="O28" s="8">
        <v>61625393.353399999</v>
      </c>
      <c r="P28" s="8">
        <v>61462</v>
      </c>
      <c r="Q28" s="8">
        <v>63330</v>
      </c>
      <c r="R28" s="8">
        <v>-2.9496289278383099</v>
      </c>
      <c r="S28" s="8">
        <v>12.8701758582539</v>
      </c>
      <c r="T28" s="8">
        <v>13.2074752502763</v>
      </c>
      <c r="U28" s="47">
        <v>-2.5538521604679398</v>
      </c>
    </row>
    <row r="29" spans="1:21" ht="12" thickBot="1">
      <c r="A29" s="67"/>
      <c r="B29" s="56" t="s">
        <v>27</v>
      </c>
      <c r="C29" s="57"/>
      <c r="D29" s="8">
        <v>554897.8898</v>
      </c>
      <c r="E29" s="8">
        <v>562234</v>
      </c>
      <c r="F29" s="46">
        <v>98.695185598878794</v>
      </c>
      <c r="G29" s="9"/>
      <c r="H29" s="9"/>
      <c r="I29" s="8">
        <v>89248.135299999994</v>
      </c>
      <c r="J29" s="46">
        <v>16.083704216674398</v>
      </c>
      <c r="K29" s="9"/>
      <c r="L29" s="9"/>
      <c r="M29" s="9"/>
      <c r="N29" s="8">
        <v>12854244.354499999</v>
      </c>
      <c r="O29" s="8">
        <v>43716827.486500002</v>
      </c>
      <c r="P29" s="8">
        <v>200867</v>
      </c>
      <c r="Q29" s="8">
        <v>198680</v>
      </c>
      <c r="R29" s="8">
        <v>1.1007650493255501</v>
      </c>
      <c r="S29" s="8">
        <v>2.76602276083179</v>
      </c>
      <c r="T29" s="8">
        <v>2.7351548354137298</v>
      </c>
      <c r="U29" s="47">
        <v>1.12856226705695</v>
      </c>
    </row>
    <row r="30" spans="1:21" ht="12" thickBot="1">
      <c r="A30" s="67"/>
      <c r="B30" s="56" t="s">
        <v>28</v>
      </c>
      <c r="C30" s="57"/>
      <c r="D30" s="8">
        <v>1015119.5092</v>
      </c>
      <c r="E30" s="8">
        <v>1127425</v>
      </c>
      <c r="F30" s="46">
        <v>90.038761709204607</v>
      </c>
      <c r="G30" s="9"/>
      <c r="H30" s="9"/>
      <c r="I30" s="8">
        <v>176347.9957</v>
      </c>
      <c r="J30" s="46">
        <v>17.372141319496201</v>
      </c>
      <c r="K30" s="9"/>
      <c r="L30" s="9"/>
      <c r="M30" s="9"/>
      <c r="N30" s="8">
        <v>25465971.450300001</v>
      </c>
      <c r="O30" s="8">
        <v>93954691.886199996</v>
      </c>
      <c r="P30" s="8">
        <v>105883</v>
      </c>
      <c r="Q30" s="8">
        <v>100439</v>
      </c>
      <c r="R30" s="8">
        <v>5.4202052987385496</v>
      </c>
      <c r="S30" s="8">
        <v>10.8462389269288</v>
      </c>
      <c r="T30" s="8">
        <v>10.9222127838788</v>
      </c>
      <c r="U30" s="47">
        <v>-0.69559033918592506</v>
      </c>
    </row>
    <row r="31" spans="1:21" ht="12" thickBot="1">
      <c r="A31" s="67"/>
      <c r="B31" s="56" t="s">
        <v>29</v>
      </c>
      <c r="C31" s="57"/>
      <c r="D31" s="8">
        <v>687783.53150000004</v>
      </c>
      <c r="E31" s="8">
        <v>830982</v>
      </c>
      <c r="F31" s="46">
        <v>82.767560729353903</v>
      </c>
      <c r="G31" s="9"/>
      <c r="H31" s="9"/>
      <c r="I31" s="8">
        <v>43510.476799999997</v>
      </c>
      <c r="J31" s="46">
        <v>6.3261876458581696</v>
      </c>
      <c r="K31" s="9"/>
      <c r="L31" s="9"/>
      <c r="M31" s="9"/>
      <c r="N31" s="8">
        <v>21956126.437600002</v>
      </c>
      <c r="O31" s="8">
        <v>71591058.836400002</v>
      </c>
      <c r="P31" s="8">
        <v>30842</v>
      </c>
      <c r="Q31" s="8">
        <v>30377</v>
      </c>
      <c r="R31" s="8">
        <v>1.53076340652467</v>
      </c>
      <c r="S31" s="8">
        <v>24.8226307502756</v>
      </c>
      <c r="T31" s="8">
        <v>24.623713513513501</v>
      </c>
      <c r="U31" s="47">
        <v>0.80782793648455098</v>
      </c>
    </row>
    <row r="32" spans="1:21" ht="12" thickBot="1">
      <c r="A32" s="67"/>
      <c r="B32" s="56" t="s">
        <v>30</v>
      </c>
      <c r="C32" s="57"/>
      <c r="D32" s="8">
        <v>119166.9467</v>
      </c>
      <c r="E32" s="8">
        <v>141865</v>
      </c>
      <c r="F32" s="46">
        <v>84.000244387269603</v>
      </c>
      <c r="G32" s="9"/>
      <c r="H32" s="9"/>
      <c r="I32" s="8">
        <v>30608.245299999999</v>
      </c>
      <c r="J32" s="46">
        <v>25.685180452810901</v>
      </c>
      <c r="K32" s="9"/>
      <c r="L32" s="9"/>
      <c r="M32" s="9"/>
      <c r="N32" s="8">
        <v>3085234.2867000001</v>
      </c>
      <c r="O32" s="8">
        <v>11425674.383400001</v>
      </c>
      <c r="P32" s="8">
        <v>34087</v>
      </c>
      <c r="Q32" s="8">
        <v>34893</v>
      </c>
      <c r="R32" s="8">
        <v>-2.3099188949072902</v>
      </c>
      <c r="S32" s="8">
        <v>4.05086760641887</v>
      </c>
      <c r="T32" s="8">
        <v>4.0936498524059299</v>
      </c>
      <c r="U32" s="47">
        <v>-1.0450880639416</v>
      </c>
    </row>
    <row r="33" spans="1:21" ht="12" thickBot="1">
      <c r="A33" s="67"/>
      <c r="B33" s="56" t="s">
        <v>31</v>
      </c>
      <c r="C33" s="57"/>
      <c r="D33" s="8">
        <v>48.137500000000003</v>
      </c>
      <c r="E33" s="9"/>
      <c r="F33" s="9"/>
      <c r="G33" s="9"/>
      <c r="H33" s="9"/>
      <c r="I33" s="8">
        <v>7.3978999999999999</v>
      </c>
      <c r="J33" s="46">
        <v>15.3682679823422</v>
      </c>
      <c r="K33" s="9"/>
      <c r="L33" s="9"/>
      <c r="M33" s="9"/>
      <c r="N33" s="8">
        <v>2485.0475999999999</v>
      </c>
      <c r="O33" s="8">
        <v>8851.6205000000009</v>
      </c>
      <c r="P33" s="8">
        <v>10</v>
      </c>
      <c r="Q33" s="8">
        <v>8</v>
      </c>
      <c r="R33" s="8">
        <v>25</v>
      </c>
      <c r="S33" s="8">
        <v>5.625</v>
      </c>
      <c r="T33" s="8">
        <v>6.6749999999999998</v>
      </c>
      <c r="U33" s="47">
        <v>-15.730337078651701</v>
      </c>
    </row>
    <row r="34" spans="1:21" ht="12" thickBot="1">
      <c r="A34" s="67"/>
      <c r="B34" s="56" t="s">
        <v>40</v>
      </c>
      <c r="C34" s="57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67"/>
      <c r="B35" s="56" t="s">
        <v>32</v>
      </c>
      <c r="C35" s="57"/>
      <c r="D35" s="8">
        <v>144631.22399999999</v>
      </c>
      <c r="E35" s="8">
        <v>151000</v>
      </c>
      <c r="F35" s="46">
        <v>95.782267549668902</v>
      </c>
      <c r="G35" s="9"/>
      <c r="H35" s="9"/>
      <c r="I35" s="8">
        <v>15523.537700000001</v>
      </c>
      <c r="J35" s="46">
        <v>10.7331855948339</v>
      </c>
      <c r="K35" s="9"/>
      <c r="L35" s="9"/>
      <c r="M35" s="9"/>
      <c r="N35" s="8">
        <v>3192946.2577999998</v>
      </c>
      <c r="O35" s="8">
        <v>6823290.3148999996</v>
      </c>
      <c r="P35" s="8">
        <v>14121</v>
      </c>
      <c r="Q35" s="8">
        <v>13449</v>
      </c>
      <c r="R35" s="8">
        <v>4.9966540263216599</v>
      </c>
      <c r="S35" s="8">
        <v>10.260010523334</v>
      </c>
      <c r="T35" s="8">
        <v>10.184644917837799</v>
      </c>
      <c r="U35" s="47">
        <v>0.73999247007901003</v>
      </c>
    </row>
    <row r="36" spans="1:21" ht="12" customHeight="1" thickBot="1">
      <c r="A36" s="67"/>
      <c r="B36" s="56" t="s">
        <v>41</v>
      </c>
      <c r="C36" s="57"/>
      <c r="D36" s="9"/>
      <c r="E36" s="8">
        <v>556105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7"/>
      <c r="B37" s="56" t="s">
        <v>42</v>
      </c>
      <c r="C37" s="57"/>
      <c r="D37" s="9"/>
      <c r="E37" s="8">
        <v>452943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7"/>
      <c r="B38" s="56" t="s">
        <v>43</v>
      </c>
      <c r="C38" s="57"/>
      <c r="D38" s="9"/>
      <c r="E38" s="8">
        <v>332328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7"/>
      <c r="B39" s="56" t="s">
        <v>33</v>
      </c>
      <c r="C39" s="57"/>
      <c r="D39" s="8">
        <v>317734.22090000001</v>
      </c>
      <c r="E39" s="8">
        <v>390275</v>
      </c>
      <c r="F39" s="46">
        <v>81.4129065146371</v>
      </c>
      <c r="G39" s="9"/>
      <c r="H39" s="9"/>
      <c r="I39" s="8">
        <v>15876.0046</v>
      </c>
      <c r="J39" s="46">
        <v>4.9966303771215896</v>
      </c>
      <c r="K39" s="9"/>
      <c r="L39" s="9"/>
      <c r="M39" s="9"/>
      <c r="N39" s="8">
        <v>8582262.2413999997</v>
      </c>
      <c r="O39" s="8">
        <v>25441562.673900001</v>
      </c>
      <c r="P39" s="8">
        <v>460</v>
      </c>
      <c r="Q39" s="8">
        <v>475</v>
      </c>
      <c r="R39" s="8">
        <v>-3.1578947368421</v>
      </c>
      <c r="S39" s="8">
        <v>829.79573913043498</v>
      </c>
      <c r="T39" s="8">
        <v>792.40631578947398</v>
      </c>
      <c r="U39" s="47">
        <v>4.7184660944694903</v>
      </c>
    </row>
    <row r="40" spans="1:21" ht="12" thickBot="1">
      <c r="A40" s="67"/>
      <c r="B40" s="56" t="s">
        <v>34</v>
      </c>
      <c r="C40" s="57"/>
      <c r="D40" s="8">
        <v>351303.13140000001</v>
      </c>
      <c r="E40" s="8">
        <v>516144</v>
      </c>
      <c r="F40" s="46">
        <v>68.063007881521401</v>
      </c>
      <c r="G40" s="9"/>
      <c r="H40" s="9"/>
      <c r="I40" s="8">
        <v>20414.4565</v>
      </c>
      <c r="J40" s="46">
        <v>5.81106590728215</v>
      </c>
      <c r="K40" s="9"/>
      <c r="L40" s="9"/>
      <c r="M40" s="9"/>
      <c r="N40" s="8">
        <v>10945526.1139</v>
      </c>
      <c r="O40" s="8">
        <v>37696063.775700003</v>
      </c>
      <c r="P40" s="8">
        <v>2048</v>
      </c>
      <c r="Q40" s="8">
        <v>2040</v>
      </c>
      <c r="R40" s="8">
        <v>0.39215686274509698</v>
      </c>
      <c r="S40" s="8">
        <v>204.35485839843801</v>
      </c>
      <c r="T40" s="8">
        <v>222.00782843137301</v>
      </c>
      <c r="U40" s="47">
        <v>-7.9515079074754196</v>
      </c>
    </row>
    <row r="41" spans="1:21" ht="12" thickBot="1">
      <c r="A41" s="67"/>
      <c r="B41" s="56" t="s">
        <v>44</v>
      </c>
      <c r="C41" s="57"/>
      <c r="D41" s="9"/>
      <c r="E41" s="8">
        <v>147894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7"/>
      <c r="B42" s="56" t="s">
        <v>45</v>
      </c>
      <c r="C42" s="57"/>
      <c r="D42" s="9"/>
      <c r="E42" s="8">
        <v>56482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8"/>
      <c r="B43" s="56" t="s">
        <v>35</v>
      </c>
      <c r="C43" s="57"/>
      <c r="D43" s="10">
        <v>35907.298499999997</v>
      </c>
      <c r="E43" s="11"/>
      <c r="F43" s="11"/>
      <c r="G43" s="11"/>
      <c r="H43" s="11"/>
      <c r="I43" s="10">
        <v>5093.6668</v>
      </c>
      <c r="J43" s="48">
        <v>14.185602963141299</v>
      </c>
      <c r="K43" s="11"/>
      <c r="L43" s="11"/>
      <c r="M43" s="11"/>
      <c r="N43" s="10">
        <v>1022536.8693</v>
      </c>
      <c r="O43" s="10">
        <v>3334764.3152999999</v>
      </c>
      <c r="P43" s="10">
        <v>48</v>
      </c>
      <c r="Q43" s="10">
        <v>59</v>
      </c>
      <c r="R43" s="10">
        <v>-18.644067796610202</v>
      </c>
      <c r="S43" s="10">
        <v>871.10833333333403</v>
      </c>
      <c r="T43" s="10">
        <v>427.78644067796603</v>
      </c>
      <c r="U43" s="49">
        <v>103.631590555507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4.2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1">
        <v>1</v>
      </c>
      <c r="B2" s="72">
        <v>12</v>
      </c>
      <c r="C2" s="71">
        <v>42152</v>
      </c>
      <c r="D2" s="71">
        <v>411399.10217179498</v>
      </c>
      <c r="E2" s="71">
        <v>322121.58672393201</v>
      </c>
      <c r="F2" s="71">
        <v>89277.515447863203</v>
      </c>
      <c r="G2" s="71">
        <v>322121.58672393201</v>
      </c>
      <c r="H2" s="71">
        <v>0.21700950482527301</v>
      </c>
    </row>
    <row r="3" spans="1:8" ht="14.25">
      <c r="A3" s="71">
        <v>2</v>
      </c>
      <c r="B3" s="72">
        <v>13</v>
      </c>
      <c r="C3" s="71">
        <v>11549.896000000001</v>
      </c>
      <c r="D3" s="71">
        <v>88718.855379729197</v>
      </c>
      <c r="E3" s="71">
        <v>70312.571599984905</v>
      </c>
      <c r="F3" s="71">
        <v>18406.283779744299</v>
      </c>
      <c r="G3" s="71">
        <v>70312.571599984905</v>
      </c>
      <c r="H3" s="71">
        <v>0.207467552426853</v>
      </c>
    </row>
    <row r="4" spans="1:8" ht="14.25">
      <c r="A4" s="71">
        <v>3</v>
      </c>
      <c r="B4" s="72">
        <v>14</v>
      </c>
      <c r="C4" s="71">
        <v>107162</v>
      </c>
      <c r="D4" s="71">
        <v>128510.29546068401</v>
      </c>
      <c r="E4" s="71">
        <v>101023.56809230801</v>
      </c>
      <c r="F4" s="71">
        <v>27486.727368376101</v>
      </c>
      <c r="G4" s="71">
        <v>101023.56809230801</v>
      </c>
      <c r="H4" s="71">
        <v>0.213887356416399</v>
      </c>
    </row>
    <row r="5" spans="1:8" ht="14.25">
      <c r="A5" s="71">
        <v>4</v>
      </c>
      <c r="B5" s="72">
        <v>15</v>
      </c>
      <c r="C5" s="71">
        <v>2765</v>
      </c>
      <c r="D5" s="71">
        <v>35883.866054700899</v>
      </c>
      <c r="E5" s="71">
        <v>28307.093591452998</v>
      </c>
      <c r="F5" s="71">
        <v>7576.7724632478603</v>
      </c>
      <c r="G5" s="71">
        <v>28307.093591452998</v>
      </c>
      <c r="H5" s="71">
        <v>0.21114705008925</v>
      </c>
    </row>
    <row r="6" spans="1:8" ht="14.25">
      <c r="A6" s="71">
        <v>5</v>
      </c>
      <c r="B6" s="72">
        <v>16</v>
      </c>
      <c r="C6" s="71">
        <v>4125</v>
      </c>
      <c r="D6" s="71">
        <v>150660.41964957301</v>
      </c>
      <c r="E6" s="71">
        <v>162926.93746410299</v>
      </c>
      <c r="F6" s="71">
        <v>-12266.5178145299</v>
      </c>
      <c r="G6" s="71">
        <v>162926.93746410299</v>
      </c>
      <c r="H6" s="71">
        <v>-8.1418317054081799E-2</v>
      </c>
    </row>
    <row r="7" spans="1:8" ht="14.25">
      <c r="A7" s="71">
        <v>6</v>
      </c>
      <c r="B7" s="72">
        <v>17</v>
      </c>
      <c r="C7" s="71">
        <v>17504</v>
      </c>
      <c r="D7" s="71">
        <v>244925.863290598</v>
      </c>
      <c r="E7" s="71">
        <v>211488.393560684</v>
      </c>
      <c r="F7" s="71">
        <v>33437.469729914497</v>
      </c>
      <c r="G7" s="71">
        <v>211488.393560684</v>
      </c>
      <c r="H7" s="71">
        <v>0.136520779311256</v>
      </c>
    </row>
    <row r="8" spans="1:8" ht="14.25">
      <c r="A8" s="71">
        <v>7</v>
      </c>
      <c r="B8" s="72">
        <v>18</v>
      </c>
      <c r="C8" s="71">
        <v>45376</v>
      </c>
      <c r="D8" s="71">
        <v>121114.04750598301</v>
      </c>
      <c r="E8" s="71">
        <v>118487.141815385</v>
      </c>
      <c r="F8" s="71">
        <v>2626.9056905982902</v>
      </c>
      <c r="G8" s="71">
        <v>118487.141815385</v>
      </c>
      <c r="H8" s="71">
        <v>2.1689521114126101E-2</v>
      </c>
    </row>
    <row r="9" spans="1:8" ht="14.25">
      <c r="A9" s="71">
        <v>8</v>
      </c>
      <c r="B9" s="72">
        <v>19</v>
      </c>
      <c r="C9" s="71">
        <v>18043</v>
      </c>
      <c r="D9" s="71">
        <v>89203.812076068396</v>
      </c>
      <c r="E9" s="71">
        <v>83562.807577777799</v>
      </c>
      <c r="F9" s="71">
        <v>5641.0044982906002</v>
      </c>
      <c r="G9" s="71">
        <v>83562.807577777799</v>
      </c>
      <c r="H9" s="71">
        <v>6.3237258218070802E-2</v>
      </c>
    </row>
    <row r="10" spans="1:8" ht="14.25">
      <c r="A10" s="71">
        <v>9</v>
      </c>
      <c r="B10" s="72">
        <v>21</v>
      </c>
      <c r="C10" s="71">
        <v>245289</v>
      </c>
      <c r="D10" s="71">
        <v>855976.60629999998</v>
      </c>
      <c r="E10" s="71">
        <v>814398.0024</v>
      </c>
      <c r="F10" s="71">
        <v>41578.603900000002</v>
      </c>
      <c r="G10" s="71">
        <v>814398.0024</v>
      </c>
      <c r="H10" s="71">
        <v>4.8574462893005398E-2</v>
      </c>
    </row>
    <row r="11" spans="1:8" ht="14.25">
      <c r="A11" s="71">
        <v>10</v>
      </c>
      <c r="B11" s="72">
        <v>22</v>
      </c>
      <c r="C11" s="71">
        <v>41539</v>
      </c>
      <c r="D11" s="71">
        <v>503182.769223932</v>
      </c>
      <c r="E11" s="71">
        <v>449002.39162649598</v>
      </c>
      <c r="F11" s="71">
        <v>54180.377597435901</v>
      </c>
      <c r="G11" s="71">
        <v>449002.39162649598</v>
      </c>
      <c r="H11" s="71">
        <v>0.107675343654949</v>
      </c>
    </row>
    <row r="12" spans="1:8" ht="14.25">
      <c r="A12" s="71">
        <v>11</v>
      </c>
      <c r="B12" s="72">
        <v>23</v>
      </c>
      <c r="C12" s="71">
        <v>253779.72399999999</v>
      </c>
      <c r="D12" s="71">
        <v>1466905.24715299</v>
      </c>
      <c r="E12" s="71">
        <v>1358383.10680598</v>
      </c>
      <c r="F12" s="71">
        <v>108522.140347009</v>
      </c>
      <c r="G12" s="71">
        <v>1358383.10680598</v>
      </c>
      <c r="H12" s="71">
        <v>7.3980334147438098E-2</v>
      </c>
    </row>
    <row r="13" spans="1:8" ht="14.25">
      <c r="A13" s="71">
        <v>12</v>
      </c>
      <c r="B13" s="72">
        <v>24</v>
      </c>
      <c r="C13" s="71">
        <v>16082</v>
      </c>
      <c r="D13" s="71">
        <v>568350.75915897405</v>
      </c>
      <c r="E13" s="71">
        <v>535528.53945640998</v>
      </c>
      <c r="F13" s="71">
        <v>32822.2197025641</v>
      </c>
      <c r="G13" s="71">
        <v>535528.53945640998</v>
      </c>
      <c r="H13" s="71">
        <v>5.77499355347625E-2</v>
      </c>
    </row>
    <row r="14" spans="1:8" ht="14.25">
      <c r="A14" s="71">
        <v>13</v>
      </c>
      <c r="B14" s="72">
        <v>25</v>
      </c>
      <c r="C14" s="71">
        <v>63679</v>
      </c>
      <c r="D14" s="71">
        <v>701701.68579999998</v>
      </c>
      <c r="E14" s="71">
        <v>657407.67339999997</v>
      </c>
      <c r="F14" s="71">
        <v>44294.0124</v>
      </c>
      <c r="G14" s="71">
        <v>657407.67339999997</v>
      </c>
      <c r="H14" s="71">
        <v>6.3123708117504396E-2</v>
      </c>
    </row>
    <row r="15" spans="1:8" ht="14.25">
      <c r="A15" s="71">
        <v>14</v>
      </c>
      <c r="B15" s="72">
        <v>26</v>
      </c>
      <c r="C15" s="71">
        <v>79892</v>
      </c>
      <c r="D15" s="71">
        <v>329535.00207620498</v>
      </c>
      <c r="E15" s="71">
        <v>316772.08513215301</v>
      </c>
      <c r="F15" s="71">
        <v>12762.9169440511</v>
      </c>
      <c r="G15" s="71">
        <v>316772.08513215301</v>
      </c>
      <c r="H15" s="71">
        <v>3.8730079850818798E-2</v>
      </c>
    </row>
    <row r="16" spans="1:8" ht="14.25">
      <c r="A16" s="71">
        <v>15</v>
      </c>
      <c r="B16" s="72">
        <v>27</v>
      </c>
      <c r="C16" s="71">
        <v>204227.96100000001</v>
      </c>
      <c r="D16" s="71">
        <v>1131623.0184681399</v>
      </c>
      <c r="E16" s="71">
        <v>994187.72019291995</v>
      </c>
      <c r="F16" s="71">
        <v>137435.29827522099</v>
      </c>
      <c r="G16" s="71">
        <v>994187.72019291995</v>
      </c>
      <c r="H16" s="71">
        <v>0.121449719590597</v>
      </c>
    </row>
    <row r="17" spans="1:8" ht="14.25">
      <c r="A17" s="71">
        <v>16</v>
      </c>
      <c r="B17" s="72">
        <v>29</v>
      </c>
      <c r="C17" s="71">
        <v>180702</v>
      </c>
      <c r="D17" s="71">
        <v>2083481.77602991</v>
      </c>
      <c r="E17" s="71">
        <v>1915274.8669743601</v>
      </c>
      <c r="F17" s="71">
        <v>168206.909055556</v>
      </c>
      <c r="G17" s="71">
        <v>1915274.8669743601</v>
      </c>
      <c r="H17" s="71">
        <v>8.0733563878861797E-2</v>
      </c>
    </row>
    <row r="18" spans="1:8" ht="14.25">
      <c r="A18" s="71">
        <v>17</v>
      </c>
      <c r="B18" s="72">
        <v>31</v>
      </c>
      <c r="C18" s="71">
        <v>44269.353000000003</v>
      </c>
      <c r="D18" s="71">
        <v>279612.24279530998</v>
      </c>
      <c r="E18" s="71">
        <v>238846.43309091101</v>
      </c>
      <c r="F18" s="71">
        <v>40765.809704399602</v>
      </c>
      <c r="G18" s="71">
        <v>238846.43309091101</v>
      </c>
      <c r="H18" s="71">
        <v>0.14579408003333399</v>
      </c>
    </row>
    <row r="19" spans="1:8" ht="14.25">
      <c r="A19" s="71">
        <v>18</v>
      </c>
      <c r="B19" s="72">
        <v>32</v>
      </c>
      <c r="C19" s="71">
        <v>12268.634</v>
      </c>
      <c r="D19" s="71">
        <v>191886.45947625701</v>
      </c>
      <c r="E19" s="71">
        <v>171262.029825337</v>
      </c>
      <c r="F19" s="71">
        <v>20624.4296509204</v>
      </c>
      <c r="G19" s="71">
        <v>171262.029825337</v>
      </c>
      <c r="H19" s="71">
        <v>0.10748246492855</v>
      </c>
    </row>
    <row r="20" spans="1:8" ht="14.25">
      <c r="A20" s="71">
        <v>19</v>
      </c>
      <c r="B20" s="72">
        <v>33</v>
      </c>
      <c r="C20" s="71">
        <v>59347.964999999997</v>
      </c>
      <c r="D20" s="71">
        <v>552550.37293567101</v>
      </c>
      <c r="E20" s="71">
        <v>446411.58373037202</v>
      </c>
      <c r="F20" s="71">
        <v>106138.789205298</v>
      </c>
      <c r="G20" s="71">
        <v>446411.58373037202</v>
      </c>
      <c r="H20" s="71">
        <v>0.19208889253189501</v>
      </c>
    </row>
    <row r="21" spans="1:8" ht="14.25">
      <c r="A21" s="71">
        <v>20</v>
      </c>
      <c r="B21" s="72">
        <v>34</v>
      </c>
      <c r="C21" s="71">
        <v>47483.985000000001</v>
      </c>
      <c r="D21" s="71">
        <v>217297.67330194401</v>
      </c>
      <c r="E21" s="71">
        <v>156031.43769786399</v>
      </c>
      <c r="F21" s="71">
        <v>61266.23560408</v>
      </c>
      <c r="G21" s="71">
        <v>156031.43769786399</v>
      </c>
      <c r="H21" s="71">
        <v>0.281946118764687</v>
      </c>
    </row>
    <row r="22" spans="1:8" ht="14.25">
      <c r="A22" s="71">
        <v>21</v>
      </c>
      <c r="B22" s="72">
        <v>35</v>
      </c>
      <c r="C22" s="71">
        <v>33155.699000000001</v>
      </c>
      <c r="D22" s="71">
        <v>790135.83000884997</v>
      </c>
      <c r="E22" s="71">
        <v>743021.90726613696</v>
      </c>
      <c r="F22" s="71">
        <v>47113.922742713003</v>
      </c>
      <c r="G22" s="71">
        <v>743021.90726613696</v>
      </c>
      <c r="H22" s="71">
        <v>5.9627624711292203E-2</v>
      </c>
    </row>
    <row r="23" spans="1:8" ht="14.25">
      <c r="A23" s="71">
        <v>22</v>
      </c>
      <c r="B23" s="72">
        <v>36</v>
      </c>
      <c r="C23" s="71">
        <v>121464.71799999999</v>
      </c>
      <c r="D23" s="71">
        <v>554897.89014336304</v>
      </c>
      <c r="E23" s="71">
        <v>465649.73147969402</v>
      </c>
      <c r="F23" s="71">
        <v>89248.158663669106</v>
      </c>
      <c r="G23" s="71">
        <v>465649.73147969402</v>
      </c>
      <c r="H23" s="71">
        <v>0.160837084171668</v>
      </c>
    </row>
    <row r="24" spans="1:8" ht="14.25">
      <c r="A24" s="71">
        <v>23</v>
      </c>
      <c r="B24" s="72">
        <v>37</v>
      </c>
      <c r="C24" s="71">
        <v>140965.76999999999</v>
      </c>
      <c r="D24" s="71">
        <v>1015119.53052389</v>
      </c>
      <c r="E24" s="71">
        <v>838771.52018236404</v>
      </c>
      <c r="F24" s="71">
        <v>176348.01034152901</v>
      </c>
      <c r="G24" s="71">
        <v>838771.52018236404</v>
      </c>
      <c r="H24" s="71">
        <v>0.17372142396917301</v>
      </c>
    </row>
    <row r="25" spans="1:8" ht="14.25">
      <c r="A25" s="71">
        <v>24</v>
      </c>
      <c r="B25" s="72">
        <v>38</v>
      </c>
      <c r="C25" s="71">
        <v>144539.67199999999</v>
      </c>
      <c r="D25" s="71">
        <v>687783.54290874396</v>
      </c>
      <c r="E25" s="71">
        <v>644273.03585398197</v>
      </c>
      <c r="F25" s="71">
        <v>43510.507054761401</v>
      </c>
      <c r="G25" s="71">
        <v>644273.03585398197</v>
      </c>
      <c r="H25" s="71">
        <v>6.32619193979964E-2</v>
      </c>
    </row>
    <row r="26" spans="1:8" ht="14.25">
      <c r="A26" s="71">
        <v>25</v>
      </c>
      <c r="B26" s="72">
        <v>39</v>
      </c>
      <c r="C26" s="71">
        <v>78153.89</v>
      </c>
      <c r="D26" s="71">
        <v>119166.87868325401</v>
      </c>
      <c r="E26" s="71">
        <v>88558.718578964705</v>
      </c>
      <c r="F26" s="71">
        <v>30608.1601042892</v>
      </c>
      <c r="G26" s="71">
        <v>88558.718578964705</v>
      </c>
      <c r="H26" s="71">
        <v>0.25685123620335698</v>
      </c>
    </row>
    <row r="27" spans="1:8" ht="14.25">
      <c r="A27" s="71">
        <v>26</v>
      </c>
      <c r="B27" s="72">
        <v>40</v>
      </c>
      <c r="C27" s="71">
        <v>12.03</v>
      </c>
      <c r="D27" s="71">
        <v>48.137500000000003</v>
      </c>
      <c r="E27" s="71">
        <v>40.739600000000003</v>
      </c>
      <c r="F27" s="71">
        <v>7.3978999999999999</v>
      </c>
      <c r="G27" s="71">
        <v>40.739600000000003</v>
      </c>
      <c r="H27" s="71">
        <v>0.15368267982342201</v>
      </c>
    </row>
    <row r="28" spans="1:8" ht="14.25">
      <c r="A28" s="71">
        <v>27</v>
      </c>
      <c r="B28" s="72">
        <v>42</v>
      </c>
      <c r="C28" s="71">
        <v>9038.0840000000007</v>
      </c>
      <c r="D28" s="71">
        <v>144631.22339999999</v>
      </c>
      <c r="E28" s="71">
        <v>129107.6891</v>
      </c>
      <c r="F28" s="71">
        <v>15523.534299999999</v>
      </c>
      <c r="G28" s="71">
        <v>129107.6891</v>
      </c>
      <c r="H28" s="71">
        <v>0.10733183288554</v>
      </c>
    </row>
    <row r="29" spans="1:8" ht="14.25">
      <c r="A29" s="71">
        <v>28</v>
      </c>
      <c r="B29" s="72">
        <v>75</v>
      </c>
      <c r="C29" s="71">
        <v>462</v>
      </c>
      <c r="D29" s="71">
        <v>317734.22222222202</v>
      </c>
      <c r="E29" s="71">
        <v>301858.21777777799</v>
      </c>
      <c r="F29" s="71">
        <v>15876.004444444399</v>
      </c>
      <c r="G29" s="71">
        <v>301858.21777777799</v>
      </c>
      <c r="H29" s="71">
        <v>4.9966303073708002E-2</v>
      </c>
    </row>
    <row r="30" spans="1:8" ht="14.25">
      <c r="A30" s="71">
        <v>29</v>
      </c>
      <c r="B30" s="72">
        <v>76</v>
      </c>
      <c r="C30" s="71">
        <v>2166</v>
      </c>
      <c r="D30" s="71">
        <v>351303.12588974403</v>
      </c>
      <c r="E30" s="71">
        <v>330888.67866068397</v>
      </c>
      <c r="F30" s="71">
        <v>20414.447229059799</v>
      </c>
      <c r="G30" s="71">
        <v>330888.67866068397</v>
      </c>
      <c r="H30" s="71">
        <v>5.8110633594153999E-2</v>
      </c>
    </row>
    <row r="31" spans="1:8" ht="14.25">
      <c r="A31" s="71">
        <v>30</v>
      </c>
      <c r="B31" s="72">
        <v>99</v>
      </c>
      <c r="C31" s="71">
        <v>48</v>
      </c>
      <c r="D31" s="71">
        <v>35907.298842750199</v>
      </c>
      <c r="E31" s="71">
        <v>30813.631888661999</v>
      </c>
      <c r="F31" s="71">
        <v>5093.6669540881903</v>
      </c>
      <c r="G31" s="71">
        <v>30813.631888661999</v>
      </c>
      <c r="H31" s="71">
        <v>0.14185603256861601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2013-07-25T00:27:34Z</dcterms:modified>
</cp:coreProperties>
</file>