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 activeTab="2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20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<sst xmlns="http://schemas.openxmlformats.org/spreadsheetml/2006/main" count="108" uniqueCount="65">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</sst>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61" Type="http://schemas.openxmlformats.org/officeDocument/2006/relationships/hyperlink" Target="cid:f456201d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7" t="s">
        <v>4</v>
      </c>
      <c r="D2" s="57"/>
      <c r="E2" s="28"/>
      <c r="F2" s="39"/>
      <c r="G2" s="29"/>
      <c r="H2" s="39"/>
      <c r="I2" s="35"/>
      <c r="J2" s="36"/>
      <c r="K2" s="37"/>
      <c r="L2" s="37"/>
    </row>
    <row r="3" spans="1:12">
      <c r="A3" s="58" t="s">
        <v>5</v>
      </c>
      <c r="B3" s="58"/>
      <c r="C3" s="58"/>
      <c r="D3" s="58"/>
      <c r="E3" s="30">
        <f>RA!D7</f>
        <v>17226356.6545</v>
      </c>
      <c r="F3" s="40">
        <f>RA!I7</f>
        <v>1289779.4409</v>
      </c>
      <c r="G3" s="31">
        <f>E3-F3</f>
        <v>15936577.2136</v>
      </c>
      <c r="H3" s="42">
        <f>RA!J7</f>
        <v>7.48724449846494</v>
      </c>
      <c r="I3" s="35">
        <f>SUM(I4:I39)</f>
        <v>17226360.362405363</v>
      </c>
      <c r="J3" s="36">
        <f>SUM(J4:J39)</f>
        <v>15936577.272782862</v>
      </c>
      <c r="K3" s="37">
        <f>E3-I3</f>
        <v>-3.707905363291502</v>
      </c>
      <c r="L3" s="37">
        <f>G3-J3</f>
        <v>-5.9182861819863319E-2</v>
      </c>
    </row>
    <row r="4" spans="1:12">
      <c r="A4" s="59">
        <f>RA!A8</f>
        <v>41481</v>
      </c>
      <c r="B4" s="27">
        <v>12</v>
      </c>
      <c r="C4" s="56" t="s">
        <v>6</v>
      </c>
      <c r="D4" s="56"/>
      <c r="E4" s="30">
        <f>RA!D8</f>
        <v>466170.37650000001</v>
      </c>
      <c r="F4" s="40">
        <f>RA!I8</f>
        <v>86420.132299999997</v>
      </c>
      <c r="G4" s="31">
        <f t="shared" ref="G4:G39" si="0">E4-F4</f>
        <v>379750.24420000002</v>
      </c>
      <c r="H4" s="42">
        <f>RA!J8</f>
        <v>18.538314885823699</v>
      </c>
      <c r="I4" s="35">
        <f>VLOOKUP(B4,RMS!B:D,3,FALSE)</f>
        <v>466170.83435470099</v>
      </c>
      <c r="J4" s="36">
        <f>VLOOKUP(B4,RMS!B:E,4,FALSE)</f>
        <v>379750.250636752</v>
      </c>
      <c r="K4" s="37">
        <f t="shared" ref="K4:K39" si="1">E4-I4</f>
        <v>-0.45785470097325742</v>
      </c>
      <c r="L4" s="37">
        <f t="shared" ref="L4:L39" si="2">G4-J4</f>
        <v>-6.4367519808001816E-3</v>
      </c>
    </row>
    <row r="5" spans="1:12">
      <c r="A5" s="59"/>
      <c r="B5" s="27">
        <v>13</v>
      </c>
      <c r="C5" s="56" t="s">
        <v>7</v>
      </c>
      <c r="D5" s="56"/>
      <c r="E5" s="30">
        <f>RA!D9</f>
        <v>93820.326300000001</v>
      </c>
      <c r="F5" s="40">
        <f>RA!I9</f>
        <v>19429.065699999999</v>
      </c>
      <c r="G5" s="31">
        <f t="shared" si="0"/>
        <v>74391.260600000009</v>
      </c>
      <c r="H5" s="42">
        <f>RA!J9</f>
        <v>20.708802096758401</v>
      </c>
      <c r="I5" s="35">
        <f>VLOOKUP(B5,RMS!B:D,3,FALSE)</f>
        <v>93820.324430837296</v>
      </c>
      <c r="J5" s="36">
        <f>VLOOKUP(B5,RMS!B:E,4,FALSE)</f>
        <v>74391.272210150506</v>
      </c>
      <c r="K5" s="37">
        <f t="shared" si="1"/>
        <v>1.8691627046791837E-3</v>
      </c>
      <c r="L5" s="37">
        <f t="shared" si="2"/>
        <v>-1.1610150497290306E-2</v>
      </c>
    </row>
    <row r="6" spans="1:12">
      <c r="A6" s="59"/>
      <c r="B6" s="27">
        <v>14</v>
      </c>
      <c r="C6" s="56" t="s">
        <v>8</v>
      </c>
      <c r="D6" s="56"/>
      <c r="E6" s="30">
        <f>RA!D10</f>
        <v>156658.05660000001</v>
      </c>
      <c r="F6" s="40">
        <f>RA!I10</f>
        <v>32412.444</v>
      </c>
      <c r="G6" s="31">
        <f t="shared" si="0"/>
        <v>124245.61260000001</v>
      </c>
      <c r="H6" s="42">
        <f>RA!J10</f>
        <v>20.689931117146301</v>
      </c>
      <c r="I6" s="35">
        <f>VLOOKUP(B6,RMS!B:D,3,FALSE)</f>
        <v>156660.33516666701</v>
      </c>
      <c r="J6" s="36">
        <f>VLOOKUP(B6,RMS!B:E,4,FALSE)</f>
        <v>124245.612161538</v>
      </c>
      <c r="K6" s="37">
        <f t="shared" si="1"/>
        <v>-2.2785666669951752</v>
      </c>
      <c r="L6" s="37">
        <f t="shared" si="2"/>
        <v>4.3846201151609421E-4</v>
      </c>
    </row>
    <row r="7" spans="1:12">
      <c r="A7" s="59"/>
      <c r="B7" s="27">
        <v>15</v>
      </c>
      <c r="C7" s="56" t="s">
        <v>9</v>
      </c>
      <c r="D7" s="56"/>
      <c r="E7" s="30">
        <f>RA!D11</f>
        <v>39262.545700000002</v>
      </c>
      <c r="F7" s="40">
        <f>RA!I11</f>
        <v>7002.2925999999998</v>
      </c>
      <c r="G7" s="31">
        <f t="shared" si="0"/>
        <v>32260.253100000002</v>
      </c>
      <c r="H7" s="42">
        <f>RA!J11</f>
        <v>17.8345353699264</v>
      </c>
      <c r="I7" s="35">
        <f>VLOOKUP(B7,RMS!B:D,3,FALSE)</f>
        <v>39262.5711504274</v>
      </c>
      <c r="J7" s="36">
        <f>VLOOKUP(B7,RMS!B:E,4,FALSE)</f>
        <v>32260.253080341899</v>
      </c>
      <c r="K7" s="37">
        <f t="shared" si="1"/>
        <v>-2.5450427398027387E-2</v>
      </c>
      <c r="L7" s="37">
        <f t="shared" si="2"/>
        <v>1.9658102246467024E-5</v>
      </c>
    </row>
    <row r="8" spans="1:12">
      <c r="A8" s="59"/>
      <c r="B8" s="27">
        <v>16</v>
      </c>
      <c r="C8" s="56" t="s">
        <v>10</v>
      </c>
      <c r="D8" s="56"/>
      <c r="E8" s="30">
        <f>RA!D12</f>
        <v>170317.70110000001</v>
      </c>
      <c r="F8" s="40">
        <f>RA!I12</f>
        <v>-6817.2438000000002</v>
      </c>
      <c r="G8" s="31">
        <f t="shared" si="0"/>
        <v>177134.9449</v>
      </c>
      <c r="H8" s="42">
        <f>RA!J12</f>
        <v>-4.0026631148557703</v>
      </c>
      <c r="I8" s="35">
        <f>VLOOKUP(B8,RMS!B:D,3,FALSE)</f>
        <v>170317.70824786299</v>
      </c>
      <c r="J8" s="36">
        <f>VLOOKUP(B8,RMS!B:E,4,FALSE)</f>
        <v>177134.94493931599</v>
      </c>
      <c r="K8" s="37">
        <f t="shared" si="1"/>
        <v>-7.1478629834018648E-3</v>
      </c>
      <c r="L8" s="37">
        <f t="shared" si="2"/>
        <v>-3.9315986214205623E-5</v>
      </c>
    </row>
    <row r="9" spans="1:12">
      <c r="A9" s="59"/>
      <c r="B9" s="27">
        <v>17</v>
      </c>
      <c r="C9" s="56" t="s">
        <v>11</v>
      </c>
      <c r="D9" s="56"/>
      <c r="E9" s="30">
        <f>RA!D13</f>
        <v>295145.28120000003</v>
      </c>
      <c r="F9" s="40">
        <f>RA!I13</f>
        <v>31027.602599999998</v>
      </c>
      <c r="G9" s="31">
        <f t="shared" si="0"/>
        <v>264117.67860000004</v>
      </c>
      <c r="H9" s="42">
        <f>RA!J13</f>
        <v>10.5126541321779</v>
      </c>
      <c r="I9" s="35">
        <f>VLOOKUP(B9,RMS!B:D,3,FALSE)</f>
        <v>295145.407005983</v>
      </c>
      <c r="J9" s="36">
        <f>VLOOKUP(B9,RMS!B:E,4,FALSE)</f>
        <v>264117.677555556</v>
      </c>
      <c r="K9" s="37">
        <f t="shared" si="1"/>
        <v>-0.12580598297063261</v>
      </c>
      <c r="L9" s="37">
        <f t="shared" si="2"/>
        <v>1.044444041326642E-3</v>
      </c>
    </row>
    <row r="10" spans="1:12">
      <c r="A10" s="59"/>
      <c r="B10" s="27">
        <v>18</v>
      </c>
      <c r="C10" s="56" t="s">
        <v>12</v>
      </c>
      <c r="D10" s="56"/>
      <c r="E10" s="30">
        <f>RA!D14</f>
        <v>159751.0497</v>
      </c>
      <c r="F10" s="40">
        <f>RA!I14</f>
        <v>3534.1635999999999</v>
      </c>
      <c r="G10" s="31">
        <f t="shared" si="0"/>
        <v>156216.8861</v>
      </c>
      <c r="H10" s="42">
        <f>RA!J14</f>
        <v>2.2122944460376801</v>
      </c>
      <c r="I10" s="35">
        <f>VLOOKUP(B10,RMS!B:D,3,FALSE)</f>
        <v>159751.06381623901</v>
      </c>
      <c r="J10" s="36">
        <f>VLOOKUP(B10,RMS!B:E,4,FALSE)</f>
        <v>156216.890573504</v>
      </c>
      <c r="K10" s="37">
        <f t="shared" si="1"/>
        <v>-1.4116239006398246E-2</v>
      </c>
      <c r="L10" s="37">
        <f t="shared" si="2"/>
        <v>-4.4735039991792291E-3</v>
      </c>
    </row>
    <row r="11" spans="1:12">
      <c r="A11" s="59"/>
      <c r="B11" s="27">
        <v>19</v>
      </c>
      <c r="C11" s="56" t="s">
        <v>13</v>
      </c>
      <c r="D11" s="56"/>
      <c r="E11" s="30">
        <f>RA!D15</f>
        <v>108661.81020000001</v>
      </c>
      <c r="F11" s="40">
        <f>RA!I15</f>
        <v>5055.6310999999996</v>
      </c>
      <c r="G11" s="31">
        <f t="shared" si="0"/>
        <v>103606.17910000001</v>
      </c>
      <c r="H11" s="42">
        <f>RA!J15</f>
        <v>4.6526291902322798</v>
      </c>
      <c r="I11" s="35">
        <f>VLOOKUP(B11,RMS!B:D,3,FALSE)</f>
        <v>108661.88887435901</v>
      </c>
      <c r="J11" s="36">
        <f>VLOOKUP(B11,RMS!B:E,4,FALSE)</f>
        <v>103606.179525641</v>
      </c>
      <c r="K11" s="37">
        <f t="shared" si="1"/>
        <v>-7.8674358999705873E-2</v>
      </c>
      <c r="L11" s="37">
        <f t="shared" si="2"/>
        <v>-4.2564098839648068E-4</v>
      </c>
    </row>
    <row r="12" spans="1:12">
      <c r="A12" s="59"/>
      <c r="B12" s="27">
        <v>21</v>
      </c>
      <c r="C12" s="56" t="s">
        <v>14</v>
      </c>
      <c r="D12" s="56"/>
      <c r="E12" s="30">
        <f>RA!D16</f>
        <v>919681.50659999996</v>
      </c>
      <c r="F12" s="40">
        <f>RA!I16</f>
        <v>8369.7965000000004</v>
      </c>
      <c r="G12" s="31">
        <f t="shared" si="0"/>
        <v>911311.71009999991</v>
      </c>
      <c r="H12" s="42">
        <f>RA!J16</f>
        <v>0.91007554679908398</v>
      </c>
      <c r="I12" s="35">
        <f>VLOOKUP(B12,RMS!B:D,3,FALSE)</f>
        <v>919680.81140000001</v>
      </c>
      <c r="J12" s="36">
        <f>VLOOKUP(B12,RMS!B:E,4,FALSE)</f>
        <v>911311.71010000003</v>
      </c>
      <c r="K12" s="37">
        <f t="shared" si="1"/>
        <v>0.69519999995827675</v>
      </c>
      <c r="L12" s="37">
        <f t="shared" si="2"/>
        <v>0</v>
      </c>
    </row>
    <row r="13" spans="1:12">
      <c r="A13" s="59"/>
      <c r="B13" s="27">
        <v>22</v>
      </c>
      <c r="C13" s="56" t="s">
        <v>15</v>
      </c>
      <c r="D13" s="56"/>
      <c r="E13" s="30">
        <f>RA!D17</f>
        <v>1273282.0696</v>
      </c>
      <c r="F13" s="40">
        <f>RA!I17</f>
        <v>20918.2611</v>
      </c>
      <c r="G13" s="31">
        <f t="shared" si="0"/>
        <v>1252363.8085</v>
      </c>
      <c r="H13" s="42">
        <f>RA!J17</f>
        <v>1.6428615150900101</v>
      </c>
      <c r="I13" s="35">
        <f>VLOOKUP(B13,RMS!B:D,3,FALSE)</f>
        <v>1273282.08876325</v>
      </c>
      <c r="J13" s="36">
        <f>VLOOKUP(B13,RMS!B:E,4,FALSE)</f>
        <v>1252363.8071914499</v>
      </c>
      <c r="K13" s="37">
        <f t="shared" si="1"/>
        <v>-1.9163249991834164E-2</v>
      </c>
      <c r="L13" s="37">
        <f t="shared" si="2"/>
        <v>1.308550126850605E-3</v>
      </c>
    </row>
    <row r="14" spans="1:12">
      <c r="A14" s="59"/>
      <c r="B14" s="27">
        <v>23</v>
      </c>
      <c r="C14" s="56" t="s">
        <v>16</v>
      </c>
      <c r="D14" s="56"/>
      <c r="E14" s="30">
        <f>RA!D18</f>
        <v>1661967.84</v>
      </c>
      <c r="F14" s="40">
        <f>RA!I18</f>
        <v>128026.77439999999</v>
      </c>
      <c r="G14" s="31">
        <f t="shared" si="0"/>
        <v>1533941.0656000001</v>
      </c>
      <c r="H14" s="42">
        <f>RA!J18</f>
        <v>7.7033244157119203</v>
      </c>
      <c r="I14" s="35">
        <f>VLOOKUP(B14,RMS!B:D,3,FALSE)</f>
        <v>1661968.0299700899</v>
      </c>
      <c r="J14" s="36">
        <f>VLOOKUP(B14,RMS!B:E,4,FALSE)</f>
        <v>1533941.0855401701</v>
      </c>
      <c r="K14" s="37">
        <f t="shared" si="1"/>
        <v>-0.18997008982114494</v>
      </c>
      <c r="L14" s="37">
        <f t="shared" si="2"/>
        <v>-1.9940169993788004E-2</v>
      </c>
    </row>
    <row r="15" spans="1:12">
      <c r="A15" s="59"/>
      <c r="B15" s="27">
        <v>24</v>
      </c>
      <c r="C15" s="56" t="s">
        <v>17</v>
      </c>
      <c r="D15" s="56"/>
      <c r="E15" s="30">
        <f>RA!D19</f>
        <v>461183.51990000001</v>
      </c>
      <c r="F15" s="40">
        <f>RA!I19</f>
        <v>47059.593999999997</v>
      </c>
      <c r="G15" s="31">
        <f t="shared" si="0"/>
        <v>414123.92590000003</v>
      </c>
      <c r="H15" s="42">
        <f>RA!J19</f>
        <v>10.2040927243463</v>
      </c>
      <c r="I15" s="35">
        <f>VLOOKUP(B15,RMS!B:D,3,FALSE)</f>
        <v>461183.49683247902</v>
      </c>
      <c r="J15" s="36">
        <f>VLOOKUP(B15,RMS!B:E,4,FALSE)</f>
        <v>414123.92614700901</v>
      </c>
      <c r="K15" s="37">
        <f t="shared" si="1"/>
        <v>2.3067520989570767E-2</v>
      </c>
      <c r="L15" s="37">
        <f t="shared" si="2"/>
        <v>-2.4700898211449385E-4</v>
      </c>
    </row>
    <row r="16" spans="1:12">
      <c r="A16" s="59"/>
      <c r="B16" s="27">
        <v>25</v>
      </c>
      <c r="C16" s="56" t="s">
        <v>18</v>
      </c>
      <c r="D16" s="56"/>
      <c r="E16" s="30">
        <f>RA!D20</f>
        <v>1283301.4038</v>
      </c>
      <c r="F16" s="40">
        <f>RA!I20</f>
        <v>-2931.7379999999998</v>
      </c>
      <c r="G16" s="31">
        <f t="shared" si="0"/>
        <v>1286233.1417999999</v>
      </c>
      <c r="H16" s="42">
        <f>RA!J20</f>
        <v>-0.228452800824404</v>
      </c>
      <c r="I16" s="35">
        <f>VLOOKUP(B16,RMS!B:D,3,FALSE)</f>
        <v>1283301.5123999999</v>
      </c>
      <c r="J16" s="36">
        <f>VLOOKUP(B16,RMS!B:E,4,FALSE)</f>
        <v>1286233.1418000001</v>
      </c>
      <c r="K16" s="37">
        <f t="shared" si="1"/>
        <v>-0.10859999991953373</v>
      </c>
      <c r="L16" s="37">
        <f t="shared" si="2"/>
        <v>0</v>
      </c>
    </row>
    <row r="17" spans="1:12">
      <c r="A17" s="59"/>
      <c r="B17" s="27">
        <v>26</v>
      </c>
      <c r="C17" s="56" t="s">
        <v>19</v>
      </c>
      <c r="D17" s="56"/>
      <c r="E17" s="30">
        <f>RA!D21</f>
        <v>339625.21260000003</v>
      </c>
      <c r="F17" s="40">
        <f>RA!I21</f>
        <v>19449.3606</v>
      </c>
      <c r="G17" s="31">
        <f t="shared" si="0"/>
        <v>320175.85200000001</v>
      </c>
      <c r="H17" s="42">
        <f>RA!J21</f>
        <v>5.7267128229690201</v>
      </c>
      <c r="I17" s="35">
        <f>VLOOKUP(B17,RMS!B:D,3,FALSE)</f>
        <v>339625.15202394698</v>
      </c>
      <c r="J17" s="36">
        <f>VLOOKUP(B17,RMS!B:E,4,FALSE)</f>
        <v>320175.85176796</v>
      </c>
      <c r="K17" s="37">
        <f t="shared" si="1"/>
        <v>6.0576053045224398E-2</v>
      </c>
      <c r="L17" s="37">
        <f t="shared" si="2"/>
        <v>2.32040008995682E-4</v>
      </c>
    </row>
    <row r="18" spans="1:12">
      <c r="A18" s="59"/>
      <c r="B18" s="27">
        <v>27</v>
      </c>
      <c r="C18" s="56" t="s">
        <v>20</v>
      </c>
      <c r="D18" s="56"/>
      <c r="E18" s="30">
        <f>RA!D22</f>
        <v>1184677.7830000001</v>
      </c>
      <c r="F18" s="40">
        <f>RA!I22</f>
        <v>118371.70970000001</v>
      </c>
      <c r="G18" s="31">
        <f t="shared" si="0"/>
        <v>1066306.0733</v>
      </c>
      <c r="H18" s="42">
        <f>RA!J22</f>
        <v>9.9918907401338508</v>
      </c>
      <c r="I18" s="35">
        <f>VLOOKUP(B18,RMS!B:D,3,FALSE)</f>
        <v>1184678.2189752201</v>
      </c>
      <c r="J18" s="36">
        <f>VLOOKUP(B18,RMS!B:E,4,FALSE)</f>
        <v>1066306.07253894</v>
      </c>
      <c r="K18" s="37">
        <f t="shared" si="1"/>
        <v>-0.43597522005438805</v>
      </c>
      <c r="L18" s="37">
        <f t="shared" si="2"/>
        <v>7.6106004416942596E-4</v>
      </c>
    </row>
    <row r="19" spans="1:12">
      <c r="A19" s="59"/>
      <c r="B19" s="27">
        <v>29</v>
      </c>
      <c r="C19" s="56" t="s">
        <v>21</v>
      </c>
      <c r="D19" s="56"/>
      <c r="E19" s="30">
        <f>RA!D23</f>
        <v>2552534.6214999999</v>
      </c>
      <c r="F19" s="40">
        <f>RA!I23</f>
        <v>83745.088300000003</v>
      </c>
      <c r="G19" s="31">
        <f t="shared" si="0"/>
        <v>2468789.5331999999</v>
      </c>
      <c r="H19" s="42">
        <f>RA!J23</f>
        <v>3.2808600359272302</v>
      </c>
      <c r="I19" s="35">
        <f>VLOOKUP(B19,RMS!B:D,3,FALSE)</f>
        <v>2552535.7675726502</v>
      </c>
      <c r="J19" s="36">
        <f>VLOOKUP(B19,RMS!B:E,4,FALSE)</f>
        <v>2468789.5653085499</v>
      </c>
      <c r="K19" s="37">
        <f t="shared" si="1"/>
        <v>-1.1460726503282785</v>
      </c>
      <c r="L19" s="37">
        <f t="shared" si="2"/>
        <v>-3.21085499599576E-2</v>
      </c>
    </row>
    <row r="20" spans="1:12">
      <c r="A20" s="59"/>
      <c r="B20" s="27">
        <v>31</v>
      </c>
      <c r="C20" s="56" t="s">
        <v>22</v>
      </c>
      <c r="D20" s="56"/>
      <c r="E20" s="30">
        <f>RA!D24</f>
        <v>322697.42810000002</v>
      </c>
      <c r="F20" s="40">
        <f>RA!I24</f>
        <v>52667.776400000002</v>
      </c>
      <c r="G20" s="31">
        <f t="shared" si="0"/>
        <v>270029.65170000005</v>
      </c>
      <c r="H20" s="42">
        <f>RA!J24</f>
        <v>16.321102002610001</v>
      </c>
      <c r="I20" s="35">
        <f>VLOOKUP(B20,RMS!B:D,3,FALSE)</f>
        <v>322697.44296159898</v>
      </c>
      <c r="J20" s="36">
        <f>VLOOKUP(B20,RMS!B:E,4,FALSE)</f>
        <v>270029.65023897501</v>
      </c>
      <c r="K20" s="37">
        <f t="shared" si="1"/>
        <v>-1.4861598960123956E-2</v>
      </c>
      <c r="L20" s="37">
        <f t="shared" si="2"/>
        <v>1.461025036405772E-3</v>
      </c>
    </row>
    <row r="21" spans="1:12">
      <c r="A21" s="59"/>
      <c r="B21" s="27">
        <v>32</v>
      </c>
      <c r="C21" s="56" t="s">
        <v>23</v>
      </c>
      <c r="D21" s="56"/>
      <c r="E21" s="30">
        <f>RA!D25</f>
        <v>228687.2114</v>
      </c>
      <c r="F21" s="40">
        <f>RA!I25</f>
        <v>21664.9028</v>
      </c>
      <c r="G21" s="31">
        <f t="shared" si="0"/>
        <v>207022.30859999999</v>
      </c>
      <c r="H21" s="42">
        <f>RA!J25</f>
        <v>9.4735961260665391</v>
      </c>
      <c r="I21" s="35">
        <f>VLOOKUP(B21,RMS!B:D,3,FALSE)</f>
        <v>228687.20534447499</v>
      </c>
      <c r="J21" s="36">
        <f>VLOOKUP(B21,RMS!B:E,4,FALSE)</f>
        <v>207022.31433977501</v>
      </c>
      <c r="K21" s="37">
        <f t="shared" si="1"/>
        <v>6.0555250092875212E-3</v>
      </c>
      <c r="L21" s="37">
        <f t="shared" si="2"/>
        <v>-5.7397750206291676E-3</v>
      </c>
    </row>
    <row r="22" spans="1:12">
      <c r="A22" s="59"/>
      <c r="B22" s="27">
        <v>33</v>
      </c>
      <c r="C22" s="56" t="s">
        <v>24</v>
      </c>
      <c r="D22" s="56"/>
      <c r="E22" s="30">
        <f>RA!D26</f>
        <v>646413.49320000003</v>
      </c>
      <c r="F22" s="40">
        <f>RA!I26</f>
        <v>114854.6148</v>
      </c>
      <c r="G22" s="31">
        <f t="shared" si="0"/>
        <v>531558.87840000005</v>
      </c>
      <c r="H22" s="42">
        <f>RA!J26</f>
        <v>17.7679791663111</v>
      </c>
      <c r="I22" s="35">
        <f>VLOOKUP(B22,RMS!B:D,3,FALSE)</f>
        <v>646413.40509742103</v>
      </c>
      <c r="J22" s="36">
        <f>VLOOKUP(B22,RMS!B:E,4,FALSE)</f>
        <v>531558.77701019798</v>
      </c>
      <c r="K22" s="37">
        <f t="shared" si="1"/>
        <v>8.8102579000405967E-2</v>
      </c>
      <c r="L22" s="37">
        <f t="shared" si="2"/>
        <v>0.10138980206102133</v>
      </c>
    </row>
    <row r="23" spans="1:12">
      <c r="A23" s="59"/>
      <c r="B23" s="27">
        <v>34</v>
      </c>
      <c r="C23" s="56" t="s">
        <v>25</v>
      </c>
      <c r="D23" s="56"/>
      <c r="E23" s="30">
        <f>RA!D27</f>
        <v>241977.3958</v>
      </c>
      <c r="F23" s="40">
        <f>RA!I27</f>
        <v>66453.591700000004</v>
      </c>
      <c r="G23" s="31">
        <f t="shared" si="0"/>
        <v>175523.80410000001</v>
      </c>
      <c r="H23" s="42">
        <f>RA!J27</f>
        <v>27.462727037084701</v>
      </c>
      <c r="I23" s="35">
        <f>VLOOKUP(B23,RMS!B:D,3,FALSE)</f>
        <v>241977.34291633801</v>
      </c>
      <c r="J23" s="36">
        <f>VLOOKUP(B23,RMS!B:E,4,FALSE)</f>
        <v>175523.80439897499</v>
      </c>
      <c r="K23" s="37">
        <f t="shared" si="1"/>
        <v>5.2883661992382258E-2</v>
      </c>
      <c r="L23" s="37">
        <f t="shared" si="2"/>
        <v>-2.9897497734054923E-4</v>
      </c>
    </row>
    <row r="24" spans="1:12">
      <c r="A24" s="59"/>
      <c r="B24" s="27">
        <v>35</v>
      </c>
      <c r="C24" s="56" t="s">
        <v>26</v>
      </c>
      <c r="D24" s="56"/>
      <c r="E24" s="30">
        <f>RA!D28</f>
        <v>849627.55810000002</v>
      </c>
      <c r="F24" s="40">
        <f>RA!I28</f>
        <v>48178.987099999998</v>
      </c>
      <c r="G24" s="31">
        <f t="shared" si="0"/>
        <v>801448.571</v>
      </c>
      <c r="H24" s="42">
        <f>RA!J28</f>
        <v>5.6706007992185903</v>
      </c>
      <c r="I24" s="35">
        <f>VLOOKUP(B24,RMS!B:D,3,FALSE)</f>
        <v>849627.55792123894</v>
      </c>
      <c r="J24" s="36">
        <f>VLOOKUP(B24,RMS!B:E,4,FALSE)</f>
        <v>801448.58555304701</v>
      </c>
      <c r="K24" s="37">
        <f t="shared" si="1"/>
        <v>1.7876108177006245E-4</v>
      </c>
      <c r="L24" s="37">
        <f t="shared" si="2"/>
        <v>-1.4553047018125653E-2</v>
      </c>
    </row>
    <row r="25" spans="1:12">
      <c r="A25" s="59"/>
      <c r="B25" s="27">
        <v>36</v>
      </c>
      <c r="C25" s="56" t="s">
        <v>27</v>
      </c>
      <c r="D25" s="56"/>
      <c r="E25" s="30">
        <f>RA!D29</f>
        <v>606307.39709999994</v>
      </c>
      <c r="F25" s="40">
        <f>RA!I29</f>
        <v>95679.297999999995</v>
      </c>
      <c r="G25" s="31">
        <f t="shared" si="0"/>
        <v>510628.09909999993</v>
      </c>
      <c r="H25" s="42">
        <f>RA!J29</f>
        <v>15.7806582036833</v>
      </c>
      <c r="I25" s="35">
        <f>VLOOKUP(B25,RMS!B:D,3,FALSE)</f>
        <v>606307.397265487</v>
      </c>
      <c r="J25" s="36">
        <f>VLOOKUP(B25,RMS!B:E,4,FALSE)</f>
        <v>510628.01126253</v>
      </c>
      <c r="K25" s="37">
        <f t="shared" si="1"/>
        <v>-1.6548705752938986E-4</v>
      </c>
      <c r="L25" s="37">
        <f t="shared" si="2"/>
        <v>8.7837469938676804E-2</v>
      </c>
    </row>
    <row r="26" spans="1:12">
      <c r="A26" s="59"/>
      <c r="B26" s="27">
        <v>37</v>
      </c>
      <c r="C26" s="56" t="s">
        <v>28</v>
      </c>
      <c r="D26" s="56"/>
      <c r="E26" s="30">
        <f>RA!D30</f>
        <v>1256365.0377</v>
      </c>
      <c r="F26" s="40">
        <f>RA!I30</f>
        <v>167484.52340000001</v>
      </c>
      <c r="G26" s="31">
        <f t="shared" si="0"/>
        <v>1088880.5142999999</v>
      </c>
      <c r="H26" s="42">
        <f>RA!J30</f>
        <v>13.3308806257941</v>
      </c>
      <c r="I26" s="35">
        <f>VLOOKUP(B26,RMS!B:D,3,FALSE)</f>
        <v>1256365.0738628299</v>
      </c>
      <c r="J26" s="36">
        <f>VLOOKUP(B26,RMS!B:E,4,FALSE)</f>
        <v>1088880.5762436199</v>
      </c>
      <c r="K26" s="37">
        <f t="shared" si="1"/>
        <v>-3.6162829957902431E-2</v>
      </c>
      <c r="L26" s="37">
        <f t="shared" si="2"/>
        <v>-6.1943619977682829E-2</v>
      </c>
    </row>
    <row r="27" spans="1:12">
      <c r="A27" s="59"/>
      <c r="B27" s="27">
        <v>38</v>
      </c>
      <c r="C27" s="56" t="s">
        <v>29</v>
      </c>
      <c r="D27" s="56"/>
      <c r="E27" s="30">
        <f>RA!D31</f>
        <v>747675.64580000006</v>
      </c>
      <c r="F27" s="40">
        <f>RA!I31</f>
        <v>29997.616999999998</v>
      </c>
      <c r="G27" s="31">
        <f t="shared" si="0"/>
        <v>717678.02880000009</v>
      </c>
      <c r="H27" s="42">
        <f>RA!J31</f>
        <v>4.0121163727224296</v>
      </c>
      <c r="I27" s="35">
        <f>VLOOKUP(B27,RMS!B:D,3,FALSE)</f>
        <v>747675.54237057001</v>
      </c>
      <c r="J27" s="36">
        <f>VLOOKUP(B27,RMS!B:E,4,FALSE)</f>
        <v>717678.09281946905</v>
      </c>
      <c r="K27" s="37">
        <f t="shared" si="1"/>
        <v>0.10342943004798144</v>
      </c>
      <c r="L27" s="37">
        <f t="shared" si="2"/>
        <v>-6.4019468962214887E-2</v>
      </c>
    </row>
    <row r="28" spans="1:12">
      <c r="A28" s="59"/>
      <c r="B28" s="27">
        <v>39</v>
      </c>
      <c r="C28" s="56" t="s">
        <v>30</v>
      </c>
      <c r="D28" s="56"/>
      <c r="E28" s="30">
        <f>RA!D32</f>
        <v>140610.40410000001</v>
      </c>
      <c r="F28" s="40">
        <f>RA!I32</f>
        <v>32056.696199999998</v>
      </c>
      <c r="G28" s="31">
        <f t="shared" si="0"/>
        <v>108553.70790000001</v>
      </c>
      <c r="H28" s="42">
        <f>RA!J32</f>
        <v>22.7982391524896</v>
      </c>
      <c r="I28" s="35">
        <f>VLOOKUP(B28,RMS!B:D,3,FALSE)</f>
        <v>140610.207873028</v>
      </c>
      <c r="J28" s="36">
        <f>VLOOKUP(B28,RMS!B:E,4,FALSE)</f>
        <v>108553.72608509399</v>
      </c>
      <c r="K28" s="37">
        <f t="shared" si="1"/>
        <v>0.19622697200975381</v>
      </c>
      <c r="L28" s="37">
        <f t="shared" si="2"/>
        <v>-1.8185093984357081E-2</v>
      </c>
    </row>
    <row r="29" spans="1:12">
      <c r="A29" s="59"/>
      <c r="B29" s="27">
        <v>40</v>
      </c>
      <c r="C29" s="56" t="s">
        <v>31</v>
      </c>
      <c r="D29" s="56"/>
      <c r="E29" s="30">
        <f>RA!D33</f>
        <v>166.26509999999999</v>
      </c>
      <c r="F29" s="40">
        <f>RA!I33</f>
        <v>34.652999999999999</v>
      </c>
      <c r="G29" s="31">
        <f t="shared" si="0"/>
        <v>131.6121</v>
      </c>
      <c r="H29" s="42">
        <f>RA!J33</f>
        <v>20.842016755169901</v>
      </c>
      <c r="I29" s="35">
        <f>VLOOKUP(B29,RMS!B:D,3,FALSE)</f>
        <v>166.26490000000001</v>
      </c>
      <c r="J29" s="36">
        <f>VLOOKUP(B29,RMS!B:E,4,FALSE)</f>
        <v>131.6121</v>
      </c>
      <c r="K29" s="37">
        <f t="shared" si="1"/>
        <v>1.999999999782176E-4</v>
      </c>
      <c r="L29" s="37">
        <f t="shared" si="2"/>
        <v>0</v>
      </c>
    </row>
    <row r="30" spans="1:12">
      <c r="A30" s="59"/>
      <c r="B30" s="27">
        <v>41</v>
      </c>
      <c r="C30" s="56" t="s">
        <v>40</v>
      </c>
      <c r="D30" s="56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9"/>
      <c r="B31" s="27">
        <v>42</v>
      </c>
      <c r="C31" s="56" t="s">
        <v>32</v>
      </c>
      <c r="D31" s="56"/>
      <c r="E31" s="30">
        <f>RA!D35</f>
        <v>137949.44930000001</v>
      </c>
      <c r="F31" s="40">
        <f>RA!I35</f>
        <v>18356.218099999998</v>
      </c>
      <c r="G31" s="31">
        <f t="shared" si="0"/>
        <v>119593.23120000001</v>
      </c>
      <c r="H31" s="42">
        <f>RA!J35</f>
        <v>13.306481608404701</v>
      </c>
      <c r="I31" s="35">
        <f>VLOOKUP(B31,RMS!B:D,3,FALSE)</f>
        <v>137949.4486</v>
      </c>
      <c r="J31" s="36">
        <f>VLOOKUP(B31,RMS!B:E,4,FALSE)</f>
        <v>119593.24280000001</v>
      </c>
      <c r="K31" s="37">
        <f t="shared" si="1"/>
        <v>7.0000000414438546E-4</v>
      </c>
      <c r="L31" s="37">
        <f t="shared" si="2"/>
        <v>-1.1599999997997656E-2</v>
      </c>
    </row>
    <row r="32" spans="1:12">
      <c r="A32" s="59"/>
      <c r="B32" s="27">
        <v>71</v>
      </c>
      <c r="C32" s="56" t="s">
        <v>41</v>
      </c>
      <c r="D32" s="56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9"/>
      <c r="B33" s="27">
        <v>72</v>
      </c>
      <c r="C33" s="56" t="s">
        <v>42</v>
      </c>
      <c r="D33" s="56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9"/>
      <c r="B34" s="27">
        <v>73</v>
      </c>
      <c r="C34" s="56" t="s">
        <v>43</v>
      </c>
      <c r="D34" s="56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9"/>
      <c r="B35" s="27">
        <v>75</v>
      </c>
      <c r="C35" s="56" t="s">
        <v>33</v>
      </c>
      <c r="D35" s="56"/>
      <c r="E35" s="30">
        <f>RA!D39</f>
        <v>372729.48560000001</v>
      </c>
      <c r="F35" s="40">
        <f>RA!I39</f>
        <v>19501.4948</v>
      </c>
      <c r="G35" s="31">
        <f t="shared" si="0"/>
        <v>353227.99080000003</v>
      </c>
      <c r="H35" s="42">
        <f>RA!J39</f>
        <v>5.2320772982603003</v>
      </c>
      <c r="I35" s="35">
        <f>VLOOKUP(B35,RMS!B:D,3,FALSE)</f>
        <v>372729.48717948701</v>
      </c>
      <c r="J35" s="36">
        <f>VLOOKUP(B35,RMS!B:E,4,FALSE)</f>
        <v>353227.99145299097</v>
      </c>
      <c r="K35" s="37">
        <f t="shared" si="1"/>
        <v>-1.5794869977980852E-3</v>
      </c>
      <c r="L35" s="37">
        <f t="shared" si="2"/>
        <v>-6.529909442178905E-4</v>
      </c>
    </row>
    <row r="36" spans="1:12">
      <c r="A36" s="59"/>
      <c r="B36" s="27">
        <v>76</v>
      </c>
      <c r="C36" s="56" t="s">
        <v>34</v>
      </c>
      <c r="D36" s="56"/>
      <c r="E36" s="30">
        <f>RA!D40</f>
        <v>497707.99209999997</v>
      </c>
      <c r="F36" s="40">
        <f>RA!I40</f>
        <v>19143.661499999998</v>
      </c>
      <c r="G36" s="31">
        <f t="shared" si="0"/>
        <v>478564.33059999999</v>
      </c>
      <c r="H36" s="42">
        <f>RA!J40</f>
        <v>3.8463640937784298</v>
      </c>
      <c r="I36" s="35">
        <f>VLOOKUP(B36,RMS!B:D,3,FALSE)</f>
        <v>497707.98819829099</v>
      </c>
      <c r="J36" s="36">
        <f>VLOOKUP(B36,RMS!B:E,4,FALSE)</f>
        <v>478564.331691453</v>
      </c>
      <c r="K36" s="37">
        <f t="shared" si="1"/>
        <v>3.9017089875414968E-3</v>
      </c>
      <c r="L36" s="37">
        <f t="shared" si="2"/>
        <v>-1.0914530139416456E-3</v>
      </c>
    </row>
    <row r="37" spans="1:12">
      <c r="A37" s="59"/>
      <c r="B37" s="27">
        <v>77</v>
      </c>
      <c r="C37" s="56" t="s">
        <v>44</v>
      </c>
      <c r="D37" s="56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9"/>
      <c r="B38" s="27">
        <v>78</v>
      </c>
      <c r="C38" s="56" t="s">
        <v>45</v>
      </c>
      <c r="D38" s="56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9"/>
      <c r="B39" s="27">
        <v>99</v>
      </c>
      <c r="C39" s="56" t="s">
        <v>35</v>
      </c>
      <c r="D39" s="56"/>
      <c r="E39" s="30">
        <f>RA!D43</f>
        <v>11400.7868</v>
      </c>
      <c r="F39" s="40">
        <f>RA!I43</f>
        <v>2632.4713999999999</v>
      </c>
      <c r="G39" s="31">
        <f t="shared" si="0"/>
        <v>8768.3153999999995</v>
      </c>
      <c r="H39" s="42">
        <f>RA!J43</f>
        <v>23.090260752880699</v>
      </c>
      <c r="I39" s="35">
        <f>VLOOKUP(B39,RMS!B:D,3,FALSE)</f>
        <v>11400.7869298843</v>
      </c>
      <c r="J39" s="36">
        <f>VLOOKUP(B39,RMS!B:E,4,FALSE)</f>
        <v>8768.3157098555293</v>
      </c>
      <c r="K39" s="37">
        <f t="shared" si="1"/>
        <v>-1.2988429989491124E-4</v>
      </c>
      <c r="L39" s="37">
        <f t="shared" si="2"/>
        <v>-3.0985552984930109E-4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36" style="1" bestFit="1" customWidth="1"/>
    <col min="17" max="16384" width="9" style="1"/>
  </cols>
  <sheetData>
    <row r="1" spans="1:17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43" t="s">
        <v>54</v>
      </c>
      <c r="Q1" s="64"/>
    </row>
    <row r="2" spans="1:17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43"/>
      <c r="Q2" s="64"/>
    </row>
    <row r="3" spans="1:17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3" t="s">
        <v>55</v>
      </c>
      <c r="Q3" s="64"/>
    </row>
    <row r="4" spans="1:17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Q4" s="64"/>
    </row>
    <row r="5" spans="1:17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14" t="s">
        <v>64</v>
      </c>
    </row>
    <row r="6" spans="1:17" ht="12" thickBot="1">
      <c r="A6" s="6" t="s">
        <v>3</v>
      </c>
      <c r="B6" s="65" t="s">
        <v>4</v>
      </c>
      <c r="C6" s="6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5"/>
    </row>
    <row r="7" spans="1:17" ht="12" thickBot="1">
      <c r="A7" s="67" t="s">
        <v>5</v>
      </c>
      <c r="B7" s="68"/>
      <c r="C7" s="69"/>
      <c r="D7" s="7">
        <v>17226356.6545</v>
      </c>
      <c r="E7" s="7">
        <v>19938679</v>
      </c>
      <c r="F7" s="44">
        <v>86.396679812639604</v>
      </c>
      <c r="G7" s="16"/>
      <c r="H7" s="16"/>
      <c r="I7" s="7">
        <v>1289779.4409</v>
      </c>
      <c r="J7" s="44">
        <v>7.48724449846494</v>
      </c>
      <c r="K7" s="16"/>
      <c r="L7" s="16"/>
      <c r="M7" s="16"/>
      <c r="N7" s="7">
        <v>408990332.88569999</v>
      </c>
      <c r="O7" s="45">
        <v>1266903305.6182001</v>
      </c>
    </row>
    <row r="8" spans="1:17" ht="12" thickBot="1">
      <c r="A8" s="70">
        <v>41481</v>
      </c>
      <c r="B8" s="60" t="s">
        <v>6</v>
      </c>
      <c r="C8" s="61"/>
      <c r="D8" s="8">
        <v>466170.37650000001</v>
      </c>
      <c r="E8" s="8">
        <v>496015</v>
      </c>
      <c r="F8" s="46">
        <v>93.983120772557299</v>
      </c>
      <c r="G8" s="9"/>
      <c r="H8" s="9"/>
      <c r="I8" s="8">
        <v>86420.132299999997</v>
      </c>
      <c r="J8" s="46">
        <v>18.538314885823699</v>
      </c>
      <c r="K8" s="9"/>
      <c r="L8" s="9"/>
      <c r="M8" s="9"/>
      <c r="N8" s="8">
        <v>14096597.002699999</v>
      </c>
      <c r="O8" s="47">
        <v>39562367.247100003</v>
      </c>
    </row>
    <row r="9" spans="1:17" ht="12" thickBot="1">
      <c r="A9" s="71"/>
      <c r="B9" s="60" t="s">
        <v>7</v>
      </c>
      <c r="C9" s="61"/>
      <c r="D9" s="8">
        <v>93820.326300000001</v>
      </c>
      <c r="E9" s="8">
        <v>111405</v>
      </c>
      <c r="F9" s="46">
        <v>84.215543557290999</v>
      </c>
      <c r="G9" s="9"/>
      <c r="H9" s="9"/>
      <c r="I9" s="8">
        <v>19429.065699999999</v>
      </c>
      <c r="J9" s="46">
        <v>20.708802096758401</v>
      </c>
      <c r="K9" s="9"/>
      <c r="L9" s="9"/>
      <c r="M9" s="9"/>
      <c r="N9" s="8">
        <v>2786524.986</v>
      </c>
      <c r="O9" s="47">
        <v>7869500.2072999999</v>
      </c>
    </row>
    <row r="10" spans="1:17" ht="12" thickBot="1">
      <c r="A10" s="71"/>
      <c r="B10" s="60" t="s">
        <v>8</v>
      </c>
      <c r="C10" s="61"/>
      <c r="D10" s="8">
        <v>156658.05660000001</v>
      </c>
      <c r="E10" s="8">
        <v>143479</v>
      </c>
      <c r="F10" s="46">
        <v>109.18535576634901</v>
      </c>
      <c r="G10" s="9"/>
      <c r="H10" s="9"/>
      <c r="I10" s="8">
        <v>32412.444</v>
      </c>
      <c r="J10" s="46">
        <v>20.689931117146301</v>
      </c>
      <c r="K10" s="9"/>
      <c r="L10" s="9"/>
      <c r="M10" s="9"/>
      <c r="N10" s="8">
        <v>4166939.3890999998</v>
      </c>
      <c r="O10" s="47">
        <v>12578243.5516</v>
      </c>
    </row>
    <row r="11" spans="1:17" ht="12" thickBot="1">
      <c r="A11" s="71"/>
      <c r="B11" s="60" t="s">
        <v>9</v>
      </c>
      <c r="C11" s="61"/>
      <c r="D11" s="8">
        <v>39262.545700000002</v>
      </c>
      <c r="E11" s="8">
        <v>45321</v>
      </c>
      <c r="F11" s="46">
        <v>86.632125725381201</v>
      </c>
      <c r="G11" s="9"/>
      <c r="H11" s="9"/>
      <c r="I11" s="8">
        <v>7002.2925999999998</v>
      </c>
      <c r="J11" s="46">
        <v>17.8345353699264</v>
      </c>
      <c r="K11" s="9"/>
      <c r="L11" s="9"/>
      <c r="M11" s="9"/>
      <c r="N11" s="8">
        <v>1244913.9077999999</v>
      </c>
      <c r="O11" s="47">
        <v>4463734.2154999999</v>
      </c>
    </row>
    <row r="12" spans="1:17" ht="12" thickBot="1">
      <c r="A12" s="71"/>
      <c r="B12" s="60" t="s">
        <v>10</v>
      </c>
      <c r="C12" s="61"/>
      <c r="D12" s="8">
        <v>170317.70110000001</v>
      </c>
      <c r="E12" s="8">
        <v>142732</v>
      </c>
      <c r="F12" s="46">
        <v>119.32692115293</v>
      </c>
      <c r="G12" s="9"/>
      <c r="H12" s="9"/>
      <c r="I12" s="8">
        <v>-6817.2438000000002</v>
      </c>
      <c r="J12" s="46">
        <v>-4.0026631148557703</v>
      </c>
      <c r="K12" s="9"/>
      <c r="L12" s="9"/>
      <c r="M12" s="9"/>
      <c r="N12" s="8">
        <v>4283578.5902000004</v>
      </c>
      <c r="O12" s="47">
        <v>17324969.370999999</v>
      </c>
    </row>
    <row r="13" spans="1:17" ht="12" thickBot="1">
      <c r="A13" s="71"/>
      <c r="B13" s="60" t="s">
        <v>11</v>
      </c>
      <c r="C13" s="61"/>
      <c r="D13" s="8">
        <v>295145.28120000003</v>
      </c>
      <c r="E13" s="8">
        <v>324500</v>
      </c>
      <c r="F13" s="46">
        <v>90.953861694915304</v>
      </c>
      <c r="G13" s="9"/>
      <c r="H13" s="9"/>
      <c r="I13" s="8">
        <v>31027.602599999998</v>
      </c>
      <c r="J13" s="46">
        <v>10.5126541321779</v>
      </c>
      <c r="K13" s="9"/>
      <c r="L13" s="9"/>
      <c r="M13" s="9"/>
      <c r="N13" s="8">
        <v>7548448.1539000003</v>
      </c>
      <c r="O13" s="47">
        <v>22278765.426199999</v>
      </c>
    </row>
    <row r="14" spans="1:17" ht="12" thickBot="1">
      <c r="A14" s="71"/>
      <c r="B14" s="60" t="s">
        <v>12</v>
      </c>
      <c r="C14" s="61"/>
      <c r="D14" s="8">
        <v>159751.0497</v>
      </c>
      <c r="E14" s="8">
        <v>161027</v>
      </c>
      <c r="F14" s="46">
        <v>99.207617169791405</v>
      </c>
      <c r="G14" s="9"/>
      <c r="H14" s="9"/>
      <c r="I14" s="8">
        <v>3534.1635999999999</v>
      </c>
      <c r="J14" s="46">
        <v>2.2122944460376801</v>
      </c>
      <c r="K14" s="9"/>
      <c r="L14" s="9"/>
      <c r="M14" s="9"/>
      <c r="N14" s="8">
        <v>4033696.3794</v>
      </c>
      <c r="O14" s="47">
        <v>12659420.001700001</v>
      </c>
    </row>
    <row r="15" spans="1:17" ht="12" thickBot="1">
      <c r="A15" s="71"/>
      <c r="B15" s="60" t="s">
        <v>13</v>
      </c>
      <c r="C15" s="61"/>
      <c r="D15" s="8">
        <v>108661.81020000001</v>
      </c>
      <c r="E15" s="8">
        <v>98297</v>
      </c>
      <c r="F15" s="46">
        <v>110.544381008576</v>
      </c>
      <c r="G15" s="9"/>
      <c r="H15" s="9"/>
      <c r="I15" s="8">
        <v>5055.6310999999996</v>
      </c>
      <c r="J15" s="46">
        <v>4.6526291902322798</v>
      </c>
      <c r="K15" s="9"/>
      <c r="L15" s="9"/>
      <c r="M15" s="9"/>
      <c r="N15" s="8">
        <v>3010805.8273</v>
      </c>
      <c r="O15" s="47">
        <v>8518457.6370000001</v>
      </c>
    </row>
    <row r="16" spans="1:17" ht="12" thickBot="1">
      <c r="A16" s="71"/>
      <c r="B16" s="60" t="s">
        <v>14</v>
      </c>
      <c r="C16" s="61"/>
      <c r="D16" s="8">
        <v>919681.50659999996</v>
      </c>
      <c r="E16" s="8">
        <v>879055</v>
      </c>
      <c r="F16" s="46">
        <v>104.621611457759</v>
      </c>
      <c r="G16" s="9"/>
      <c r="H16" s="9"/>
      <c r="I16" s="8">
        <v>8369.7965000000004</v>
      </c>
      <c r="J16" s="46">
        <v>0.91007554679908398</v>
      </c>
      <c r="K16" s="9"/>
      <c r="L16" s="9"/>
      <c r="M16" s="9"/>
      <c r="N16" s="8">
        <v>24238886.6303</v>
      </c>
      <c r="O16" s="47">
        <v>70934882.040600002</v>
      </c>
    </row>
    <row r="17" spans="1:15" ht="12" thickBot="1">
      <c r="A17" s="71"/>
      <c r="B17" s="60" t="s">
        <v>15</v>
      </c>
      <c r="C17" s="61"/>
      <c r="D17" s="8">
        <v>1273282.0696</v>
      </c>
      <c r="E17" s="8">
        <v>559852</v>
      </c>
      <c r="F17" s="46">
        <v>227.43190514636001</v>
      </c>
      <c r="G17" s="9"/>
      <c r="H17" s="9"/>
      <c r="I17" s="8">
        <v>20918.2611</v>
      </c>
      <c r="J17" s="46">
        <v>1.6428615150900101</v>
      </c>
      <c r="K17" s="9"/>
      <c r="L17" s="9"/>
      <c r="M17" s="9"/>
      <c r="N17" s="8">
        <v>13645499.9508</v>
      </c>
      <c r="O17" s="47">
        <v>50497169.066600002</v>
      </c>
    </row>
    <row r="18" spans="1:15" ht="12" thickBot="1">
      <c r="A18" s="71"/>
      <c r="B18" s="60" t="s">
        <v>16</v>
      </c>
      <c r="C18" s="61"/>
      <c r="D18" s="8">
        <v>1661967.84</v>
      </c>
      <c r="E18" s="8">
        <v>1841311</v>
      </c>
      <c r="F18" s="46">
        <v>90.260028859872094</v>
      </c>
      <c r="G18" s="9"/>
      <c r="H18" s="9"/>
      <c r="I18" s="8">
        <v>128026.77439999999</v>
      </c>
      <c r="J18" s="46">
        <v>7.7033244157119203</v>
      </c>
      <c r="K18" s="9"/>
      <c r="L18" s="9"/>
      <c r="M18" s="9"/>
      <c r="N18" s="8">
        <v>41898383.372900002</v>
      </c>
      <c r="O18" s="47">
        <v>122392556.6265</v>
      </c>
    </row>
    <row r="19" spans="1:15" ht="12" thickBot="1">
      <c r="A19" s="71"/>
      <c r="B19" s="60" t="s">
        <v>17</v>
      </c>
      <c r="C19" s="61"/>
      <c r="D19" s="8">
        <v>461183.51990000001</v>
      </c>
      <c r="E19" s="8">
        <v>684237</v>
      </c>
      <c r="F19" s="46">
        <v>67.401137310610196</v>
      </c>
      <c r="G19" s="9"/>
      <c r="H19" s="9"/>
      <c r="I19" s="8">
        <v>47059.593999999997</v>
      </c>
      <c r="J19" s="46">
        <v>10.2040927243463</v>
      </c>
      <c r="K19" s="9"/>
      <c r="L19" s="9"/>
      <c r="M19" s="9"/>
      <c r="N19" s="8">
        <v>12461900.630899999</v>
      </c>
      <c r="O19" s="47">
        <v>44517924.188100003</v>
      </c>
    </row>
    <row r="20" spans="1:15" ht="12" thickBot="1">
      <c r="A20" s="71"/>
      <c r="B20" s="60" t="s">
        <v>18</v>
      </c>
      <c r="C20" s="61"/>
      <c r="D20" s="8">
        <v>1283301.4038</v>
      </c>
      <c r="E20" s="8">
        <v>1587021</v>
      </c>
      <c r="F20" s="46">
        <v>80.862282465071402</v>
      </c>
      <c r="G20" s="9"/>
      <c r="H20" s="9"/>
      <c r="I20" s="8">
        <v>-2931.7379999999998</v>
      </c>
      <c r="J20" s="46">
        <v>-0.228452800824404</v>
      </c>
      <c r="K20" s="9"/>
      <c r="L20" s="9"/>
      <c r="M20" s="9"/>
      <c r="N20" s="8">
        <v>21944935.302700002</v>
      </c>
      <c r="O20" s="47">
        <v>72462066.168099999</v>
      </c>
    </row>
    <row r="21" spans="1:15" ht="12" thickBot="1">
      <c r="A21" s="71"/>
      <c r="B21" s="60" t="s">
        <v>19</v>
      </c>
      <c r="C21" s="61"/>
      <c r="D21" s="8">
        <v>339625.21260000003</v>
      </c>
      <c r="E21" s="8">
        <v>388642</v>
      </c>
      <c r="F21" s="46">
        <v>87.3876762161578</v>
      </c>
      <c r="G21" s="9"/>
      <c r="H21" s="9"/>
      <c r="I21" s="8">
        <v>19449.3606</v>
      </c>
      <c r="J21" s="46">
        <v>5.7267128229690201</v>
      </c>
      <c r="K21" s="9"/>
      <c r="L21" s="9"/>
      <c r="M21" s="9"/>
      <c r="N21" s="8">
        <v>9438070.8754999992</v>
      </c>
      <c r="O21" s="47">
        <v>26319472.0132</v>
      </c>
    </row>
    <row r="22" spans="1:15" ht="12" thickBot="1">
      <c r="A22" s="71"/>
      <c r="B22" s="60" t="s">
        <v>20</v>
      </c>
      <c r="C22" s="61"/>
      <c r="D22" s="8">
        <v>1184677.7830000001</v>
      </c>
      <c r="E22" s="8">
        <v>1041045</v>
      </c>
      <c r="F22" s="46">
        <v>113.796981206384</v>
      </c>
      <c r="G22" s="9"/>
      <c r="H22" s="9"/>
      <c r="I22" s="8">
        <v>118371.70970000001</v>
      </c>
      <c r="J22" s="46">
        <v>9.9918907401338508</v>
      </c>
      <c r="K22" s="9"/>
      <c r="L22" s="9"/>
      <c r="M22" s="9"/>
      <c r="N22" s="8">
        <v>29791466.4362</v>
      </c>
      <c r="O22" s="47">
        <v>95538126.067300007</v>
      </c>
    </row>
    <row r="23" spans="1:15" ht="12" thickBot="1">
      <c r="A23" s="71"/>
      <c r="B23" s="60" t="s">
        <v>21</v>
      </c>
      <c r="C23" s="61"/>
      <c r="D23" s="8">
        <v>2552534.6214999999</v>
      </c>
      <c r="E23" s="8">
        <v>2542611</v>
      </c>
      <c r="F23" s="46">
        <v>100.39029255753201</v>
      </c>
      <c r="G23" s="9"/>
      <c r="H23" s="9"/>
      <c r="I23" s="8">
        <v>83745.088300000003</v>
      </c>
      <c r="J23" s="46">
        <v>3.2808600359272302</v>
      </c>
      <c r="K23" s="9"/>
      <c r="L23" s="9"/>
      <c r="M23" s="9"/>
      <c r="N23" s="8">
        <v>63740707.342399999</v>
      </c>
      <c r="O23" s="47">
        <v>193585999.2951</v>
      </c>
    </row>
    <row r="24" spans="1:15" ht="12" thickBot="1">
      <c r="A24" s="71"/>
      <c r="B24" s="60" t="s">
        <v>22</v>
      </c>
      <c r="C24" s="61"/>
      <c r="D24" s="8">
        <v>322697.42810000002</v>
      </c>
      <c r="E24" s="8">
        <v>406979</v>
      </c>
      <c r="F24" s="46">
        <v>79.290928549138897</v>
      </c>
      <c r="G24" s="9"/>
      <c r="H24" s="9"/>
      <c r="I24" s="8">
        <v>52667.776400000002</v>
      </c>
      <c r="J24" s="46">
        <v>16.321102002610001</v>
      </c>
      <c r="K24" s="9"/>
      <c r="L24" s="9"/>
      <c r="M24" s="9"/>
      <c r="N24" s="8">
        <v>7812698.5670999996</v>
      </c>
      <c r="O24" s="47">
        <v>21587663.7247</v>
      </c>
    </row>
    <row r="25" spans="1:15" ht="12" thickBot="1">
      <c r="A25" s="71"/>
      <c r="B25" s="60" t="s">
        <v>23</v>
      </c>
      <c r="C25" s="61"/>
      <c r="D25" s="8">
        <v>228687.2114</v>
      </c>
      <c r="E25" s="8">
        <v>321163</v>
      </c>
      <c r="F25" s="46">
        <v>71.205964385685803</v>
      </c>
      <c r="G25" s="9"/>
      <c r="H25" s="9"/>
      <c r="I25" s="8">
        <v>21664.9028</v>
      </c>
      <c r="J25" s="46">
        <v>9.4735961260665391</v>
      </c>
      <c r="K25" s="9"/>
      <c r="L25" s="9"/>
      <c r="M25" s="9"/>
      <c r="N25" s="8">
        <v>5591012.0607000003</v>
      </c>
      <c r="O25" s="47">
        <v>16350472.595100001</v>
      </c>
    </row>
    <row r="26" spans="1:15" ht="12" thickBot="1">
      <c r="A26" s="71"/>
      <c r="B26" s="60" t="s">
        <v>24</v>
      </c>
      <c r="C26" s="61"/>
      <c r="D26" s="8">
        <v>646413.49320000003</v>
      </c>
      <c r="E26" s="8">
        <v>603317</v>
      </c>
      <c r="F26" s="46">
        <v>107.143258552303</v>
      </c>
      <c r="G26" s="9"/>
      <c r="H26" s="9"/>
      <c r="I26" s="8">
        <v>114854.6148</v>
      </c>
      <c r="J26" s="46">
        <v>17.7679791663111</v>
      </c>
      <c r="K26" s="9"/>
      <c r="L26" s="9"/>
      <c r="M26" s="9"/>
      <c r="N26" s="8">
        <v>15342904.286900001</v>
      </c>
      <c r="O26" s="47">
        <v>44496362.158500001</v>
      </c>
    </row>
    <row r="27" spans="1:15" ht="12" thickBot="1">
      <c r="A27" s="71"/>
      <c r="B27" s="60" t="s">
        <v>25</v>
      </c>
      <c r="C27" s="61"/>
      <c r="D27" s="8">
        <v>241977.3958</v>
      </c>
      <c r="E27" s="8">
        <v>302536</v>
      </c>
      <c r="F27" s="46">
        <v>79.983008898114605</v>
      </c>
      <c r="G27" s="9"/>
      <c r="H27" s="9"/>
      <c r="I27" s="8">
        <v>66453.591700000004</v>
      </c>
      <c r="J27" s="46">
        <v>27.462727037084701</v>
      </c>
      <c r="K27" s="9"/>
      <c r="L27" s="9"/>
      <c r="M27" s="9"/>
      <c r="N27" s="8">
        <v>5972607.9943000004</v>
      </c>
      <c r="O27" s="47">
        <v>18360622.188999999</v>
      </c>
    </row>
    <row r="28" spans="1:15" ht="12" thickBot="1">
      <c r="A28" s="71"/>
      <c r="B28" s="60" t="s">
        <v>26</v>
      </c>
      <c r="C28" s="61"/>
      <c r="D28" s="8">
        <v>849627.55810000002</v>
      </c>
      <c r="E28" s="8">
        <v>891931</v>
      </c>
      <c r="F28" s="46">
        <v>95.257094786480096</v>
      </c>
      <c r="G28" s="9"/>
      <c r="H28" s="9"/>
      <c r="I28" s="8">
        <v>48178.987099999998</v>
      </c>
      <c r="J28" s="46">
        <v>5.6706007992185903</v>
      </c>
      <c r="K28" s="9"/>
      <c r="L28" s="9"/>
      <c r="M28" s="9"/>
      <c r="N28" s="8">
        <v>21510740.499000002</v>
      </c>
      <c r="O28" s="47">
        <v>63290063.894699998</v>
      </c>
    </row>
    <row r="29" spans="1:15" ht="12" thickBot="1">
      <c r="A29" s="71"/>
      <c r="B29" s="60" t="s">
        <v>27</v>
      </c>
      <c r="C29" s="61"/>
      <c r="D29" s="8">
        <v>606307.39709999994</v>
      </c>
      <c r="E29" s="8">
        <v>636737</v>
      </c>
      <c r="F29" s="46">
        <v>95.221009160768105</v>
      </c>
      <c r="G29" s="9"/>
      <c r="H29" s="9"/>
      <c r="I29" s="8">
        <v>95679.297999999995</v>
      </c>
      <c r="J29" s="46">
        <v>15.7806582036833</v>
      </c>
      <c r="K29" s="9"/>
      <c r="L29" s="9"/>
      <c r="M29" s="9"/>
      <c r="N29" s="8">
        <v>14042168.0217</v>
      </c>
      <c r="O29" s="47">
        <v>44904751.153700002</v>
      </c>
    </row>
    <row r="30" spans="1:15" ht="12" thickBot="1">
      <c r="A30" s="71"/>
      <c r="B30" s="60" t="s">
        <v>28</v>
      </c>
      <c r="C30" s="61"/>
      <c r="D30" s="8">
        <v>1256365.0377</v>
      </c>
      <c r="E30" s="8">
        <v>1242887</v>
      </c>
      <c r="F30" s="46">
        <v>101.084413764083</v>
      </c>
      <c r="G30" s="9"/>
      <c r="H30" s="9"/>
      <c r="I30" s="8">
        <v>167484.52340000001</v>
      </c>
      <c r="J30" s="46">
        <v>13.3308806257941</v>
      </c>
      <c r="K30" s="9"/>
      <c r="L30" s="9"/>
      <c r="M30" s="9"/>
      <c r="N30" s="8">
        <v>27977903.014699999</v>
      </c>
      <c r="O30" s="47">
        <v>96466623.450599998</v>
      </c>
    </row>
    <row r="31" spans="1:15" ht="12" thickBot="1">
      <c r="A31" s="71"/>
      <c r="B31" s="60" t="s">
        <v>29</v>
      </c>
      <c r="C31" s="61"/>
      <c r="D31" s="8">
        <v>747675.64580000006</v>
      </c>
      <c r="E31" s="8">
        <v>1110569</v>
      </c>
      <c r="F31" s="46">
        <v>67.323655333437202</v>
      </c>
      <c r="G31" s="9"/>
      <c r="H31" s="9"/>
      <c r="I31" s="8">
        <v>29997.616999999998</v>
      </c>
      <c r="J31" s="46">
        <v>4.0121163727224296</v>
      </c>
      <c r="K31" s="9"/>
      <c r="L31" s="9"/>
      <c r="M31" s="9"/>
      <c r="N31" s="8">
        <v>23373020.636300001</v>
      </c>
      <c r="O31" s="47">
        <v>73007953.035099998</v>
      </c>
    </row>
    <row r="32" spans="1:15" ht="12" thickBot="1">
      <c r="A32" s="71"/>
      <c r="B32" s="60" t="s">
        <v>30</v>
      </c>
      <c r="C32" s="61"/>
      <c r="D32" s="8">
        <v>140610.40410000001</v>
      </c>
      <c r="E32" s="8">
        <v>149290</v>
      </c>
      <c r="F32" s="46">
        <v>94.186083528702497</v>
      </c>
      <c r="G32" s="9"/>
      <c r="H32" s="9"/>
      <c r="I32" s="8">
        <v>32056.696199999998</v>
      </c>
      <c r="J32" s="46">
        <v>22.7982391524896</v>
      </c>
      <c r="K32" s="9"/>
      <c r="L32" s="9"/>
      <c r="M32" s="9"/>
      <c r="N32" s="8">
        <v>3361195.6551000001</v>
      </c>
      <c r="O32" s="47">
        <v>11701635.751800001</v>
      </c>
    </row>
    <row r="33" spans="1:15" ht="12" thickBot="1">
      <c r="A33" s="71"/>
      <c r="B33" s="60" t="s">
        <v>31</v>
      </c>
      <c r="C33" s="61"/>
      <c r="D33" s="8">
        <v>166.26509999999999</v>
      </c>
      <c r="E33" s="9"/>
      <c r="F33" s="9"/>
      <c r="G33" s="9"/>
      <c r="H33" s="9"/>
      <c r="I33" s="8">
        <v>34.652999999999999</v>
      </c>
      <c r="J33" s="46">
        <v>20.842016755169901</v>
      </c>
      <c r="K33" s="9"/>
      <c r="L33" s="9"/>
      <c r="M33" s="9"/>
      <c r="N33" s="8">
        <v>2749.1383999999998</v>
      </c>
      <c r="O33" s="47">
        <v>9115.7113000000008</v>
      </c>
    </row>
    <row r="34" spans="1:15" ht="12" thickBot="1">
      <c r="A34" s="71"/>
      <c r="B34" s="60" t="s">
        <v>40</v>
      </c>
      <c r="C34" s="61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47">
        <v>2</v>
      </c>
    </row>
    <row r="35" spans="1:15" ht="12" thickBot="1">
      <c r="A35" s="71"/>
      <c r="B35" s="60" t="s">
        <v>32</v>
      </c>
      <c r="C35" s="61"/>
      <c r="D35" s="8">
        <v>137949.44930000001</v>
      </c>
      <c r="E35" s="8">
        <v>214384</v>
      </c>
      <c r="F35" s="46">
        <v>64.346895897081893</v>
      </c>
      <c r="G35" s="9"/>
      <c r="H35" s="9"/>
      <c r="I35" s="8">
        <v>18356.218099999998</v>
      </c>
      <c r="J35" s="46">
        <v>13.306481608404701</v>
      </c>
      <c r="K35" s="9"/>
      <c r="L35" s="9"/>
      <c r="M35" s="9"/>
      <c r="N35" s="8">
        <v>3463389.3361</v>
      </c>
      <c r="O35" s="47">
        <v>7093733.3931999998</v>
      </c>
    </row>
    <row r="36" spans="1:15" ht="12" customHeight="1" thickBot="1">
      <c r="A36" s="71"/>
      <c r="B36" s="60" t="s">
        <v>41</v>
      </c>
      <c r="C36" s="61"/>
      <c r="D36" s="9"/>
      <c r="E36" s="8">
        <v>692389</v>
      </c>
      <c r="F36" s="9"/>
      <c r="G36" s="9"/>
      <c r="H36" s="9"/>
      <c r="I36" s="9"/>
      <c r="J36" s="9"/>
      <c r="K36" s="9"/>
      <c r="L36" s="9"/>
      <c r="M36" s="9"/>
      <c r="N36" s="9"/>
      <c r="O36" s="17"/>
    </row>
    <row r="37" spans="1:15" ht="12" thickBot="1">
      <c r="A37" s="71"/>
      <c r="B37" s="60" t="s">
        <v>42</v>
      </c>
      <c r="C37" s="61"/>
      <c r="D37" s="9"/>
      <c r="E37" s="8">
        <v>585924</v>
      </c>
      <c r="F37" s="9"/>
      <c r="G37" s="9"/>
      <c r="H37" s="9"/>
      <c r="I37" s="9"/>
      <c r="J37" s="9"/>
      <c r="K37" s="9"/>
      <c r="L37" s="9"/>
      <c r="M37" s="9"/>
      <c r="N37" s="9"/>
      <c r="O37" s="17"/>
    </row>
    <row r="38" spans="1:15" ht="12" thickBot="1">
      <c r="A38" s="71"/>
      <c r="B38" s="60" t="s">
        <v>43</v>
      </c>
      <c r="C38" s="61"/>
      <c r="D38" s="9"/>
      <c r="E38" s="8">
        <v>424671</v>
      </c>
      <c r="F38" s="9"/>
      <c r="G38" s="9"/>
      <c r="H38" s="9"/>
      <c r="I38" s="9"/>
      <c r="J38" s="9"/>
      <c r="K38" s="9"/>
      <c r="L38" s="9"/>
      <c r="M38" s="9"/>
      <c r="N38" s="9"/>
      <c r="O38" s="17"/>
    </row>
    <row r="39" spans="1:15" ht="12" customHeight="1" thickBot="1">
      <c r="A39" s="71"/>
      <c r="B39" s="60" t="s">
        <v>33</v>
      </c>
      <c r="C39" s="61"/>
      <c r="D39" s="8">
        <v>372729.48560000001</v>
      </c>
      <c r="E39" s="8">
        <v>444785</v>
      </c>
      <c r="F39" s="46">
        <v>83.799922569331301</v>
      </c>
      <c r="G39" s="9"/>
      <c r="H39" s="9"/>
      <c r="I39" s="8">
        <v>19501.4948</v>
      </c>
      <c r="J39" s="46">
        <v>5.2320772982603003</v>
      </c>
      <c r="K39" s="9"/>
      <c r="L39" s="9"/>
      <c r="M39" s="9"/>
      <c r="N39" s="8">
        <v>9300235.7441000007</v>
      </c>
      <c r="O39" s="47">
        <v>26159536.176600002</v>
      </c>
    </row>
    <row r="40" spans="1:15" ht="12" thickBot="1">
      <c r="A40" s="71"/>
      <c r="B40" s="60" t="s">
        <v>34</v>
      </c>
      <c r="C40" s="61"/>
      <c r="D40" s="8">
        <v>497707.99209999997</v>
      </c>
      <c r="E40" s="8">
        <v>610899</v>
      </c>
      <c r="F40" s="46">
        <v>81.471403963666702</v>
      </c>
      <c r="G40" s="9"/>
      <c r="H40" s="9"/>
      <c r="I40" s="8">
        <v>19143.661499999998</v>
      </c>
      <c r="J40" s="46">
        <v>3.8463640937784298</v>
      </c>
      <c r="K40" s="9"/>
      <c r="L40" s="9"/>
      <c r="M40" s="9"/>
      <c r="N40" s="8">
        <v>11825863.1733</v>
      </c>
      <c r="O40" s="47">
        <v>38576400.835100003</v>
      </c>
    </row>
    <row r="41" spans="1:15" ht="12" thickBot="1">
      <c r="A41" s="71"/>
      <c r="B41" s="60" t="s">
        <v>44</v>
      </c>
      <c r="C41" s="61"/>
      <c r="D41" s="9"/>
      <c r="E41" s="8">
        <v>179711</v>
      </c>
      <c r="F41" s="9"/>
      <c r="G41" s="9"/>
      <c r="H41" s="9"/>
      <c r="I41" s="9"/>
      <c r="J41" s="9"/>
      <c r="K41" s="9"/>
      <c r="L41" s="9"/>
      <c r="M41" s="9"/>
      <c r="N41" s="9"/>
      <c r="O41" s="17"/>
    </row>
    <row r="42" spans="1:15" ht="12" thickBot="1">
      <c r="A42" s="71"/>
      <c r="B42" s="60" t="s">
        <v>45</v>
      </c>
      <c r="C42" s="61"/>
      <c r="D42" s="9"/>
      <c r="E42" s="8">
        <v>73957</v>
      </c>
      <c r="F42" s="9"/>
      <c r="G42" s="9"/>
      <c r="H42" s="9"/>
      <c r="I42" s="9"/>
      <c r="J42" s="9"/>
      <c r="K42" s="9"/>
      <c r="L42" s="9"/>
      <c r="M42" s="9"/>
      <c r="N42" s="9"/>
      <c r="O42" s="17"/>
    </row>
    <row r="43" spans="1:15" ht="12" thickBot="1">
      <c r="A43" s="72"/>
      <c r="B43" s="60" t="s">
        <v>35</v>
      </c>
      <c r="C43" s="61"/>
      <c r="D43" s="10">
        <v>11400.7868</v>
      </c>
      <c r="E43" s="11"/>
      <c r="F43" s="11"/>
      <c r="G43" s="11"/>
      <c r="H43" s="11"/>
      <c r="I43" s="10">
        <v>2632.4713999999999</v>
      </c>
      <c r="J43" s="48">
        <v>23.090260752880699</v>
      </c>
      <c r="K43" s="11"/>
      <c r="L43" s="11"/>
      <c r="M43" s="11"/>
      <c r="N43" s="10">
        <v>1082488.9798999999</v>
      </c>
      <c r="O43" s="49">
        <v>3394716.4259000001</v>
      </c>
    </row>
  </sheetData>
  <mergeCells count="41">
    <mergeCell ref="A1:O4"/>
    <mergeCell ref="Q1:Q4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sqref="A1:XFD1048576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46239</v>
      </c>
      <c r="D2" s="54">
        <v>466170.83435470099</v>
      </c>
      <c r="E2" s="54">
        <v>379750.250636752</v>
      </c>
      <c r="F2" s="54">
        <v>86420.583717948699</v>
      </c>
      <c r="G2" s="54">
        <v>379750.250636752</v>
      </c>
      <c r="H2" s="54">
        <v>0.18538393513523199</v>
      </c>
    </row>
    <row r="3" spans="1:8" ht="14.25">
      <c r="A3" s="54">
        <v>2</v>
      </c>
      <c r="B3" s="55">
        <v>13</v>
      </c>
      <c r="C3" s="54">
        <v>13620.714</v>
      </c>
      <c r="D3" s="54">
        <v>93820.324430837296</v>
      </c>
      <c r="E3" s="54">
        <v>74391.272210150506</v>
      </c>
      <c r="F3" s="54">
        <v>19429.052220686801</v>
      </c>
      <c r="G3" s="54">
        <v>74391.272210150506</v>
      </c>
      <c r="H3" s="54">
        <v>0.207087881421787</v>
      </c>
    </row>
    <row r="4" spans="1:8" ht="14.25">
      <c r="A4" s="54">
        <v>3</v>
      </c>
      <c r="B4" s="55">
        <v>14</v>
      </c>
      <c r="C4" s="54">
        <v>133476</v>
      </c>
      <c r="D4" s="54">
        <v>156660.33516666701</v>
      </c>
      <c r="E4" s="54">
        <v>124245.612161538</v>
      </c>
      <c r="F4" s="54">
        <v>32414.723005128199</v>
      </c>
      <c r="G4" s="54">
        <v>124245.612161538</v>
      </c>
      <c r="H4" s="54">
        <v>0.20691084932662199</v>
      </c>
    </row>
    <row r="5" spans="1:8" ht="14.25">
      <c r="A5" s="54">
        <v>4</v>
      </c>
      <c r="B5" s="55">
        <v>15</v>
      </c>
      <c r="C5" s="54">
        <v>3030</v>
      </c>
      <c r="D5" s="54">
        <v>39262.5711504274</v>
      </c>
      <c r="E5" s="54">
        <v>32260.253080341899</v>
      </c>
      <c r="F5" s="54">
        <v>7002.31807008547</v>
      </c>
      <c r="G5" s="54">
        <v>32260.253080341899</v>
      </c>
      <c r="H5" s="54">
        <v>0.17834588680546101</v>
      </c>
    </row>
    <row r="6" spans="1:8" ht="14.25">
      <c r="A6" s="54">
        <v>5</v>
      </c>
      <c r="B6" s="55">
        <v>16</v>
      </c>
      <c r="C6" s="54">
        <v>3441</v>
      </c>
      <c r="D6" s="54">
        <v>170317.70824786299</v>
      </c>
      <c r="E6" s="54">
        <v>177134.94493931599</v>
      </c>
      <c r="F6" s="54">
        <v>-6817.2366914529903</v>
      </c>
      <c r="G6" s="54">
        <v>177134.94493931599</v>
      </c>
      <c r="H6" s="54">
        <v>-4.0026587731745798E-2</v>
      </c>
    </row>
    <row r="7" spans="1:8" ht="14.25">
      <c r="A7" s="54">
        <v>6</v>
      </c>
      <c r="B7" s="55">
        <v>17</v>
      </c>
      <c r="C7" s="54">
        <v>20734</v>
      </c>
      <c r="D7" s="54">
        <v>295145.407005983</v>
      </c>
      <c r="E7" s="54">
        <v>264117.677555556</v>
      </c>
      <c r="F7" s="54">
        <v>31027.7294504274</v>
      </c>
      <c r="G7" s="54">
        <v>264117.677555556</v>
      </c>
      <c r="H7" s="54">
        <v>0.105126926301104</v>
      </c>
    </row>
    <row r="8" spans="1:8" ht="14.25">
      <c r="A8" s="54">
        <v>7</v>
      </c>
      <c r="B8" s="55">
        <v>18</v>
      </c>
      <c r="C8" s="54">
        <v>59123</v>
      </c>
      <c r="D8" s="54">
        <v>159751.06381623901</v>
      </c>
      <c r="E8" s="54">
        <v>156216.890573504</v>
      </c>
      <c r="F8" s="54">
        <v>3534.1732427350398</v>
      </c>
      <c r="G8" s="54">
        <v>156216.890573504</v>
      </c>
      <c r="H8" s="54">
        <v>2.2123002866512202E-2</v>
      </c>
    </row>
    <row r="9" spans="1:8" ht="14.25">
      <c r="A9" s="54">
        <v>8</v>
      </c>
      <c r="B9" s="55">
        <v>19</v>
      </c>
      <c r="C9" s="54">
        <v>23374</v>
      </c>
      <c r="D9" s="54">
        <v>108661.88887435901</v>
      </c>
      <c r="E9" s="54">
        <v>103606.179525641</v>
      </c>
      <c r="F9" s="54">
        <v>5055.70934871795</v>
      </c>
      <c r="G9" s="54">
        <v>103606.179525641</v>
      </c>
      <c r="H9" s="54">
        <v>4.6526978327826103E-2</v>
      </c>
    </row>
    <row r="10" spans="1:8" ht="14.25">
      <c r="A10" s="54">
        <v>9</v>
      </c>
      <c r="B10" s="55">
        <v>21</v>
      </c>
      <c r="C10" s="54">
        <v>271416</v>
      </c>
      <c r="D10" s="54">
        <v>919680.81140000001</v>
      </c>
      <c r="E10" s="54">
        <v>911311.71010000003</v>
      </c>
      <c r="F10" s="54">
        <v>8369.1013000000003</v>
      </c>
      <c r="G10" s="54">
        <v>911311.71010000003</v>
      </c>
      <c r="H10" s="54">
        <v>9.1000064329492692E-3</v>
      </c>
    </row>
    <row r="11" spans="1:8" ht="14.25">
      <c r="A11" s="54">
        <v>10</v>
      </c>
      <c r="B11" s="55">
        <v>22</v>
      </c>
      <c r="C11" s="54">
        <v>112911</v>
      </c>
      <c r="D11" s="54">
        <v>1273282.08876325</v>
      </c>
      <c r="E11" s="54">
        <v>1252363.8071914499</v>
      </c>
      <c r="F11" s="54">
        <v>20918.281571794902</v>
      </c>
      <c r="G11" s="54">
        <v>1252363.8071914499</v>
      </c>
      <c r="H11" s="54">
        <v>1.6428630981617801E-2</v>
      </c>
    </row>
    <row r="12" spans="1:8" ht="14.25">
      <c r="A12" s="54">
        <v>11</v>
      </c>
      <c r="B12" s="55">
        <v>23</v>
      </c>
      <c r="C12" s="54">
        <v>287699.25400000002</v>
      </c>
      <c r="D12" s="54">
        <v>1661968.0299700899</v>
      </c>
      <c r="E12" s="54">
        <v>1533941.0855401701</v>
      </c>
      <c r="F12" s="54">
        <v>128026.94442991501</v>
      </c>
      <c r="G12" s="54">
        <v>1533941.0855401701</v>
      </c>
      <c r="H12" s="54">
        <v>7.70333376582574E-2</v>
      </c>
    </row>
    <row r="13" spans="1:8" ht="14.25">
      <c r="A13" s="54">
        <v>12</v>
      </c>
      <c r="B13" s="55">
        <v>24</v>
      </c>
      <c r="C13" s="54">
        <v>16398</v>
      </c>
      <c r="D13" s="54">
        <v>461183.49683247902</v>
      </c>
      <c r="E13" s="54">
        <v>414123.92614700901</v>
      </c>
      <c r="F13" s="54">
        <v>47059.570685470098</v>
      </c>
      <c r="G13" s="54">
        <v>414123.92614700901</v>
      </c>
      <c r="H13" s="54">
        <v>0.102040881793661</v>
      </c>
    </row>
    <row r="14" spans="1:8" ht="14.25">
      <c r="A14" s="54">
        <v>13</v>
      </c>
      <c r="B14" s="55">
        <v>25</v>
      </c>
      <c r="C14" s="54">
        <v>73897</v>
      </c>
      <c r="D14" s="54">
        <v>1283301.5123999999</v>
      </c>
      <c r="E14" s="54">
        <v>1286233.1418000001</v>
      </c>
      <c r="F14" s="54">
        <v>-2931.6293999999998</v>
      </c>
      <c r="G14" s="54">
        <v>1286233.1418000001</v>
      </c>
      <c r="H14" s="54">
        <v>-2.2844431894398199E-3</v>
      </c>
    </row>
    <row r="15" spans="1:8" ht="14.25">
      <c r="A15" s="54">
        <v>14</v>
      </c>
      <c r="B15" s="55">
        <v>26</v>
      </c>
      <c r="C15" s="54">
        <v>76787</v>
      </c>
      <c r="D15" s="54">
        <v>339625.15202394698</v>
      </c>
      <c r="E15" s="54">
        <v>320175.85176796</v>
      </c>
      <c r="F15" s="54">
        <v>19449.300255986702</v>
      </c>
      <c r="G15" s="54">
        <v>320175.85176796</v>
      </c>
      <c r="H15" s="54">
        <v>5.7266960765659999E-2</v>
      </c>
    </row>
    <row r="16" spans="1:8" ht="14.25">
      <c r="A16" s="54">
        <v>15</v>
      </c>
      <c r="B16" s="55">
        <v>27</v>
      </c>
      <c r="C16" s="54">
        <v>217577.04300000001</v>
      </c>
      <c r="D16" s="54">
        <v>1184678.2189752201</v>
      </c>
      <c r="E16" s="54">
        <v>1066306.07253894</v>
      </c>
      <c r="F16" s="54">
        <v>118372.146436283</v>
      </c>
      <c r="G16" s="54">
        <v>1066306.07253894</v>
      </c>
      <c r="H16" s="54">
        <v>9.9919239283962097E-2</v>
      </c>
    </row>
    <row r="17" spans="1:8" ht="14.25">
      <c r="A17" s="54">
        <v>16</v>
      </c>
      <c r="B17" s="55">
        <v>29</v>
      </c>
      <c r="C17" s="54">
        <v>207900</v>
      </c>
      <c r="D17" s="54">
        <v>2552535.7675726502</v>
      </c>
      <c r="E17" s="54">
        <v>2468789.5653085499</v>
      </c>
      <c r="F17" s="54">
        <v>83746.202264102598</v>
      </c>
      <c r="G17" s="54">
        <v>2468789.5653085499</v>
      </c>
      <c r="H17" s="54">
        <v>3.2809022043104E-2</v>
      </c>
    </row>
    <row r="18" spans="1:8" ht="14.25">
      <c r="A18" s="54">
        <v>17</v>
      </c>
      <c r="B18" s="55">
        <v>31</v>
      </c>
      <c r="C18" s="54">
        <v>54419.057000000001</v>
      </c>
      <c r="D18" s="54">
        <v>322697.44296159898</v>
      </c>
      <c r="E18" s="54">
        <v>270029.65023897501</v>
      </c>
      <c r="F18" s="54">
        <v>52667.792722624297</v>
      </c>
      <c r="G18" s="54">
        <v>270029.65023897501</v>
      </c>
      <c r="H18" s="54">
        <v>0.163211063091355</v>
      </c>
    </row>
    <row r="19" spans="1:8" ht="14.25">
      <c r="A19" s="54">
        <v>18</v>
      </c>
      <c r="B19" s="55">
        <v>32</v>
      </c>
      <c r="C19" s="54">
        <v>14787.864</v>
      </c>
      <c r="D19" s="54">
        <v>228687.20534447499</v>
      </c>
      <c r="E19" s="54">
        <v>207022.31433977501</v>
      </c>
      <c r="F19" s="54">
        <v>21664.891004700199</v>
      </c>
      <c r="G19" s="54">
        <v>207022.31433977501</v>
      </c>
      <c r="H19" s="54">
        <v>9.4735912190916094E-2</v>
      </c>
    </row>
    <row r="20" spans="1:8" ht="14.25">
      <c r="A20" s="54">
        <v>19</v>
      </c>
      <c r="B20" s="55">
        <v>33</v>
      </c>
      <c r="C20" s="54">
        <v>76680.623000000007</v>
      </c>
      <c r="D20" s="54">
        <v>646413.40509742103</v>
      </c>
      <c r="E20" s="54">
        <v>531558.77701019798</v>
      </c>
      <c r="F20" s="54">
        <v>114854.628087223</v>
      </c>
      <c r="G20" s="54">
        <v>531558.77701019798</v>
      </c>
      <c r="H20" s="54">
        <v>0.177679836435188</v>
      </c>
    </row>
    <row r="21" spans="1:8" ht="14.25">
      <c r="A21" s="54">
        <v>20</v>
      </c>
      <c r="B21" s="55">
        <v>34</v>
      </c>
      <c r="C21" s="54">
        <v>52774.264000000003</v>
      </c>
      <c r="D21" s="54">
        <v>241977.34291633801</v>
      </c>
      <c r="E21" s="54">
        <v>175523.80439897499</v>
      </c>
      <c r="F21" s="54">
        <v>66453.538517362802</v>
      </c>
      <c r="G21" s="54">
        <v>175523.80439897499</v>
      </c>
      <c r="H21" s="54">
        <v>0.27462711060654399</v>
      </c>
    </row>
    <row r="22" spans="1:8" ht="14.25">
      <c r="A22" s="54">
        <v>21</v>
      </c>
      <c r="B22" s="55">
        <v>35</v>
      </c>
      <c r="C22" s="54">
        <v>35227.902000000002</v>
      </c>
      <c r="D22" s="54">
        <v>849627.55792123894</v>
      </c>
      <c r="E22" s="54">
        <v>801448.58555304701</v>
      </c>
      <c r="F22" s="54">
        <v>48178.9723681916</v>
      </c>
      <c r="G22" s="54">
        <v>801448.58555304701</v>
      </c>
      <c r="H22" s="54">
        <v>5.6705990664980097E-2</v>
      </c>
    </row>
    <row r="23" spans="1:8" ht="14.25">
      <c r="A23" s="54">
        <v>22</v>
      </c>
      <c r="B23" s="55">
        <v>36</v>
      </c>
      <c r="C23" s="54">
        <v>146911.609</v>
      </c>
      <c r="D23" s="54">
        <v>606307.397265487</v>
      </c>
      <c r="E23" s="54">
        <v>510628.01126253</v>
      </c>
      <c r="F23" s="54">
        <v>95679.386002956802</v>
      </c>
      <c r="G23" s="54">
        <v>510628.01126253</v>
      </c>
      <c r="H23" s="54">
        <v>0.157806727139536</v>
      </c>
    </row>
    <row r="24" spans="1:8" ht="14.25">
      <c r="A24" s="54">
        <v>23</v>
      </c>
      <c r="B24" s="55">
        <v>37</v>
      </c>
      <c r="C24" s="54">
        <v>173723.37899999999</v>
      </c>
      <c r="D24" s="54">
        <v>1256365.0738628299</v>
      </c>
      <c r="E24" s="54">
        <v>1088880.5762436199</v>
      </c>
      <c r="F24" s="54">
        <v>167484.497619214</v>
      </c>
      <c r="G24" s="54">
        <v>1088880.5762436199</v>
      </c>
      <c r="H24" s="54">
        <v>0.13330878190068199</v>
      </c>
    </row>
    <row r="25" spans="1:8" ht="14.25">
      <c r="A25" s="54">
        <v>24</v>
      </c>
      <c r="B25" s="55">
        <v>38</v>
      </c>
      <c r="C25" s="54">
        <v>164792.09299999999</v>
      </c>
      <c r="D25" s="54">
        <v>747675.54237057001</v>
      </c>
      <c r="E25" s="54">
        <v>717678.09281946905</v>
      </c>
      <c r="F25" s="54">
        <v>29997.449551100501</v>
      </c>
      <c r="G25" s="54">
        <v>717678.09281946905</v>
      </c>
      <c r="H25" s="54">
        <v>4.0120945318060097E-2</v>
      </c>
    </row>
    <row r="26" spans="1:8" ht="14.25">
      <c r="A26" s="54">
        <v>25</v>
      </c>
      <c r="B26" s="55">
        <v>39</v>
      </c>
      <c r="C26" s="54">
        <v>119122.13800000001</v>
      </c>
      <c r="D26" s="54">
        <v>140610.207873028</v>
      </c>
      <c r="E26" s="54">
        <v>108553.72608509399</v>
      </c>
      <c r="F26" s="54">
        <v>32056.481787933601</v>
      </c>
      <c r="G26" s="54">
        <v>108553.72608509399</v>
      </c>
      <c r="H26" s="54">
        <v>0.22798118481469601</v>
      </c>
    </row>
    <row r="27" spans="1:8" ht="14.25">
      <c r="A27" s="54">
        <v>26</v>
      </c>
      <c r="B27" s="55">
        <v>40</v>
      </c>
      <c r="C27" s="54">
        <v>54.194000000000003</v>
      </c>
      <c r="D27" s="54">
        <v>166.26490000000001</v>
      </c>
      <c r="E27" s="54">
        <v>131.6121</v>
      </c>
      <c r="F27" s="54">
        <v>34.652799999999999</v>
      </c>
      <c r="G27" s="54">
        <v>131.6121</v>
      </c>
      <c r="H27" s="54">
        <v>0.208419215360548</v>
      </c>
    </row>
    <row r="28" spans="1:8" ht="14.25">
      <c r="A28" s="54">
        <v>27</v>
      </c>
      <c r="B28" s="55">
        <v>42</v>
      </c>
      <c r="C28" s="54">
        <v>8776.6710000000003</v>
      </c>
      <c r="D28" s="54">
        <v>137949.4486</v>
      </c>
      <c r="E28" s="54">
        <v>119593.24280000001</v>
      </c>
      <c r="F28" s="54">
        <v>18356.2058</v>
      </c>
      <c r="G28" s="54">
        <v>119593.24280000001</v>
      </c>
      <c r="H28" s="54">
        <v>0.133064727596164</v>
      </c>
    </row>
    <row r="29" spans="1:8" ht="14.25">
      <c r="A29" s="54">
        <v>28</v>
      </c>
      <c r="B29" s="55">
        <v>75</v>
      </c>
      <c r="C29" s="54">
        <v>547</v>
      </c>
      <c r="D29" s="54">
        <v>372729.48717948701</v>
      </c>
      <c r="E29" s="54">
        <v>353227.99145299097</v>
      </c>
      <c r="F29" s="54">
        <v>19501.495726495701</v>
      </c>
      <c r="G29" s="54">
        <v>353227.99145299097</v>
      </c>
      <c r="H29" s="54">
        <v>5.2320775246592802E-2</v>
      </c>
    </row>
    <row r="30" spans="1:8" ht="14.25">
      <c r="A30" s="54">
        <v>29</v>
      </c>
      <c r="B30" s="55">
        <v>76</v>
      </c>
      <c r="C30" s="54">
        <v>2688</v>
      </c>
      <c r="D30" s="54">
        <v>497707.98819829099</v>
      </c>
      <c r="E30" s="54">
        <v>478564.331691453</v>
      </c>
      <c r="F30" s="54">
        <v>19143.6565068376</v>
      </c>
      <c r="G30" s="54">
        <v>478564.331691453</v>
      </c>
      <c r="H30" s="54">
        <v>3.8463631207001303E-2</v>
      </c>
    </row>
    <row r="31" spans="1:8" ht="14.25">
      <c r="A31" s="54">
        <v>30</v>
      </c>
      <c r="B31" s="55">
        <v>99</v>
      </c>
      <c r="C31" s="54">
        <v>43</v>
      </c>
      <c r="D31" s="54">
        <v>11400.7869298843</v>
      </c>
      <c r="E31" s="54">
        <v>8768.3157098555293</v>
      </c>
      <c r="F31" s="54">
        <v>2632.4712200287399</v>
      </c>
      <c r="G31" s="54">
        <v>8768.3157098555293</v>
      </c>
      <c r="H31" s="54">
        <v>0.23090258911236999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2013-07-29T00:29:55Z</dcterms:modified>
</cp:coreProperties>
</file>