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K32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5" l="1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<sst xmlns="http://schemas.openxmlformats.org/spreadsheetml/2006/main" count="108" uniqueCount="65">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</sst>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7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6" fillId="0" borderId="0" xfId="0" applyFont="1" applyAlignment="1">
      <alignment horizontal="left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4" fontId="21" fillId="35" borderId="12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4" fontId="21" fillId="35" borderId="20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8" fillId="0" borderId="0" xfId="0" applyNumberFormat="1" applyFont="1" applyAlignment="1"/>
    <xf numFmtId="1" fontId="28" fillId="0" borderId="0" xfId="0" applyNumberFormat="1" applyFont="1" applyAlignment="1"/>
    <xf numFmtId="0" fontId="29" fillId="0" borderId="0" xfId="0" applyNumberFormat="1" applyFont="1" applyAlignment="1"/>
    <xf numFmtId="1" fontId="29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26" Type="http://schemas.openxmlformats.org/officeDocument/2006/relationships/image" Target="cid:97aae13713" TargetMode="External"/><Relationship Id="rId39" Type="http://schemas.openxmlformats.org/officeDocument/2006/relationships/hyperlink" Target="cid:bbbaca6d2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76" Type="http://schemas.openxmlformats.org/officeDocument/2006/relationships/image" Target="cid:185a1bab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9" Type="http://schemas.openxmlformats.org/officeDocument/2006/relationships/hyperlink" Target="cid:a1ed1ff62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5" Type="http://schemas.openxmlformats.org/officeDocument/2006/relationships/hyperlink" Target="cid:738f7e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0" Type="http://schemas.openxmlformats.org/officeDocument/2006/relationships/image" Target="cid:7395293113" TargetMode="External"/><Relationship Id="rId19" Type="http://schemas.openxmlformats.org/officeDocument/2006/relationships/hyperlink" Target="cid:883d552c2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4" sqref="C34:D34"/>
    </sheetView>
  </sheetViews>
  <sheetFormatPr defaultRowHeight="11.25"/>
  <cols>
    <col min="1" max="1" width="7.75" style="1" customWidth="1"/>
    <col min="2" max="2" width="3" style="19" bestFit="1" customWidth="1"/>
    <col min="3" max="4" width="9" style="1"/>
    <col min="5" max="5" width="10.5" style="1" bestFit="1" customWidth="1"/>
    <col min="6" max="6" width="12.25" style="41" bestFit="1" customWidth="1"/>
    <col min="7" max="7" width="10.5" style="1" bestFit="1" customWidth="1"/>
    <col min="8" max="8" width="9" style="41"/>
    <col min="9" max="12" width="9.75" style="12" bestFit="1" customWidth="1"/>
    <col min="13" max="16384" width="9" style="1"/>
  </cols>
  <sheetData>
    <row r="1" spans="1:12">
      <c r="A1" s="20"/>
      <c r="B1" s="21"/>
      <c r="C1" s="22"/>
      <c r="D1" s="23"/>
      <c r="E1" s="24" t="s">
        <v>0</v>
      </c>
      <c r="F1" s="38" t="s">
        <v>1</v>
      </c>
      <c r="G1" s="25" t="s">
        <v>50</v>
      </c>
      <c r="H1" s="38" t="s">
        <v>2</v>
      </c>
      <c r="I1" s="32" t="s">
        <v>48</v>
      </c>
      <c r="J1" s="33" t="s">
        <v>49</v>
      </c>
      <c r="K1" s="34" t="s">
        <v>51</v>
      </c>
      <c r="L1" s="34" t="s">
        <v>52</v>
      </c>
    </row>
    <row r="2" spans="1:12">
      <c r="A2" s="26" t="s">
        <v>3</v>
      </c>
      <c r="B2" s="27"/>
      <c r="C2" s="57" t="s">
        <v>4</v>
      </c>
      <c r="D2" s="57"/>
      <c r="E2" s="28"/>
      <c r="F2" s="39"/>
      <c r="G2" s="29"/>
      <c r="H2" s="39"/>
      <c r="I2" s="35"/>
      <c r="J2" s="36"/>
      <c r="K2" s="37"/>
      <c r="L2" s="37"/>
    </row>
    <row r="3" spans="1:12">
      <c r="A3" s="58" t="s">
        <v>5</v>
      </c>
      <c r="B3" s="58"/>
      <c r="C3" s="58"/>
      <c r="D3" s="58"/>
      <c r="E3" s="30">
        <f>RA!D7</f>
        <v>18840963.027199998</v>
      </c>
      <c r="F3" s="40">
        <f>RA!I7</f>
        <v>1470420.5122</v>
      </c>
      <c r="G3" s="31">
        <f>E3-F3</f>
        <v>17370542.514999997</v>
      </c>
      <c r="H3" s="42">
        <f>RA!J7</f>
        <v>7.8043808592862698</v>
      </c>
      <c r="I3" s="35">
        <f>SUM(I4:I39)</f>
        <v>18840967.34928368</v>
      </c>
      <c r="J3" s="36">
        <f>SUM(J4:J39)</f>
        <v>17370543.34882237</v>
      </c>
      <c r="K3" s="37">
        <f>E3-I3</f>
        <v>-4.3220836818218231</v>
      </c>
      <c r="L3" s="37">
        <f>G3-J3</f>
        <v>-0.83382237330079079</v>
      </c>
    </row>
    <row r="4" spans="1:12">
      <c r="A4" s="59">
        <f>RA!A8</f>
        <v>41483</v>
      </c>
      <c r="B4" s="27">
        <v>12</v>
      </c>
      <c r="C4" s="56" t="s">
        <v>6</v>
      </c>
      <c r="D4" s="56"/>
      <c r="E4" s="30">
        <f>RA!D8</f>
        <v>563899.30249999999</v>
      </c>
      <c r="F4" s="40">
        <f>RA!I8</f>
        <v>100499.56449999999</v>
      </c>
      <c r="G4" s="31">
        <f t="shared" ref="G4:G39" si="0">E4-F4</f>
        <v>463399.73800000001</v>
      </c>
      <c r="H4" s="42">
        <f>RA!J8</f>
        <v>17.8222537347437</v>
      </c>
      <c r="I4" s="35">
        <f>VLOOKUP(B4,RMS!B:D,3,FALSE)</f>
        <v>563899.87757863197</v>
      </c>
      <c r="J4" s="36">
        <f>VLOOKUP(B4,RMS!B:E,4,FALSE)</f>
        <v>463399.748587179</v>
      </c>
      <c r="K4" s="37">
        <f t="shared" ref="K4:K39" si="1">E4-I4</f>
        <v>-0.57507863198406994</v>
      </c>
      <c r="L4" s="37">
        <f t="shared" ref="L4:L39" si="2">G4-J4</f>
        <v>-1.0587178985588253E-2</v>
      </c>
    </row>
    <row r="5" spans="1:12">
      <c r="A5" s="59"/>
      <c r="B5" s="27">
        <v>13</v>
      </c>
      <c r="C5" s="56" t="s">
        <v>7</v>
      </c>
      <c r="D5" s="56"/>
      <c r="E5" s="30">
        <f>RA!D9</f>
        <v>111155.54</v>
      </c>
      <c r="F5" s="40">
        <f>RA!I9</f>
        <v>22969.202700000002</v>
      </c>
      <c r="G5" s="31">
        <f t="shared" si="0"/>
        <v>88186.337299999985</v>
      </c>
      <c r="H5" s="42">
        <f>RA!J9</f>
        <v>20.664019715076702</v>
      </c>
      <c r="I5" s="35">
        <f>VLOOKUP(B5,RMS!B:D,3,FALSE)</f>
        <v>111155.53424774201</v>
      </c>
      <c r="J5" s="36">
        <f>VLOOKUP(B5,RMS!B:E,4,FALSE)</f>
        <v>88186.327243574604</v>
      </c>
      <c r="K5" s="37">
        <f t="shared" si="1"/>
        <v>5.7522579882061109E-3</v>
      </c>
      <c r="L5" s="37">
        <f t="shared" si="2"/>
        <v>1.0056425380753353E-2</v>
      </c>
    </row>
    <row r="6" spans="1:12">
      <c r="A6" s="59"/>
      <c r="B6" s="27">
        <v>14</v>
      </c>
      <c r="C6" s="56" t="s">
        <v>8</v>
      </c>
      <c r="D6" s="56"/>
      <c r="E6" s="30">
        <f>RA!D10</f>
        <v>186539.58180000001</v>
      </c>
      <c r="F6" s="40">
        <f>RA!I10</f>
        <v>38888.308599999997</v>
      </c>
      <c r="G6" s="31">
        <f t="shared" si="0"/>
        <v>147651.27320000003</v>
      </c>
      <c r="H6" s="42">
        <f>RA!J10</f>
        <v>20.8472154942936</v>
      </c>
      <c r="I6" s="35">
        <f>VLOOKUP(B6,RMS!B:D,3,FALSE)</f>
        <v>186542.097421368</v>
      </c>
      <c r="J6" s="36">
        <f>VLOOKUP(B6,RMS!B:E,4,FALSE)</f>
        <v>147651.27239230799</v>
      </c>
      <c r="K6" s="37">
        <f t="shared" si="1"/>
        <v>-2.5156213679874782</v>
      </c>
      <c r="L6" s="37">
        <f t="shared" si="2"/>
        <v>8.0769203486852348E-4</v>
      </c>
    </row>
    <row r="7" spans="1:12">
      <c r="A7" s="59"/>
      <c r="B7" s="27">
        <v>15</v>
      </c>
      <c r="C7" s="56" t="s">
        <v>9</v>
      </c>
      <c r="D7" s="56"/>
      <c r="E7" s="30">
        <f>RA!D11</f>
        <v>49835.034500000002</v>
      </c>
      <c r="F7" s="40">
        <f>RA!I11</f>
        <v>8353.4635999999991</v>
      </c>
      <c r="G7" s="31">
        <f t="shared" si="0"/>
        <v>41481.570900000006</v>
      </c>
      <c r="H7" s="42">
        <f>RA!J11</f>
        <v>16.762230996348599</v>
      </c>
      <c r="I7" s="35">
        <f>VLOOKUP(B7,RMS!B:D,3,FALSE)</f>
        <v>49835.074060683801</v>
      </c>
      <c r="J7" s="36">
        <f>VLOOKUP(B7,RMS!B:E,4,FALSE)</f>
        <v>41481.570883760702</v>
      </c>
      <c r="K7" s="37">
        <f t="shared" si="1"/>
        <v>-3.9560683799209073E-2</v>
      </c>
      <c r="L7" s="37">
        <f t="shared" si="2"/>
        <v>1.6239304386544973E-5</v>
      </c>
    </row>
    <row r="8" spans="1:12">
      <c r="A8" s="59"/>
      <c r="B8" s="27">
        <v>16</v>
      </c>
      <c r="C8" s="56" t="s">
        <v>10</v>
      </c>
      <c r="D8" s="56"/>
      <c r="E8" s="30">
        <f>RA!D12</f>
        <v>179017.52540000001</v>
      </c>
      <c r="F8" s="40">
        <f>RA!I12</f>
        <v>-4909.9350000000004</v>
      </c>
      <c r="G8" s="31">
        <f t="shared" si="0"/>
        <v>183927.46040000001</v>
      </c>
      <c r="H8" s="42">
        <f>RA!J12</f>
        <v>-2.7427119155117099</v>
      </c>
      <c r="I8" s="35">
        <f>VLOOKUP(B8,RMS!B:D,3,FALSE)</f>
        <v>179017.529941026</v>
      </c>
      <c r="J8" s="36">
        <f>VLOOKUP(B8,RMS!B:E,4,FALSE)</f>
        <v>183927.459966667</v>
      </c>
      <c r="K8" s="37">
        <f t="shared" si="1"/>
        <v>-4.5410259917844087E-3</v>
      </c>
      <c r="L8" s="37">
        <f t="shared" si="2"/>
        <v>4.3333301437087357E-4</v>
      </c>
    </row>
    <row r="9" spans="1:12">
      <c r="A9" s="59"/>
      <c r="B9" s="27">
        <v>17</v>
      </c>
      <c r="C9" s="56" t="s">
        <v>11</v>
      </c>
      <c r="D9" s="56"/>
      <c r="E9" s="30">
        <f>RA!D13</f>
        <v>341476.02590000001</v>
      </c>
      <c r="F9" s="40">
        <f>RA!I13</f>
        <v>36965.544699999999</v>
      </c>
      <c r="G9" s="31">
        <f t="shared" si="0"/>
        <v>304510.48120000004</v>
      </c>
      <c r="H9" s="42">
        <f>RA!J13</f>
        <v>10.8252239970794</v>
      </c>
      <c r="I9" s="35">
        <f>VLOOKUP(B9,RMS!B:D,3,FALSE)</f>
        <v>341476.17358547001</v>
      </c>
      <c r="J9" s="36">
        <f>VLOOKUP(B9,RMS!B:E,4,FALSE)</f>
        <v>304510.478926496</v>
      </c>
      <c r="K9" s="37">
        <f t="shared" si="1"/>
        <v>-0.14768547000130638</v>
      </c>
      <c r="L9" s="37">
        <f t="shared" si="2"/>
        <v>2.2735040402039886E-3</v>
      </c>
    </row>
    <row r="10" spans="1:12">
      <c r="A10" s="59"/>
      <c r="B10" s="27">
        <v>18</v>
      </c>
      <c r="C10" s="56" t="s">
        <v>12</v>
      </c>
      <c r="D10" s="56"/>
      <c r="E10" s="30">
        <f>RA!D14</f>
        <v>176810.63339999999</v>
      </c>
      <c r="F10" s="40">
        <f>RA!I14</f>
        <v>1586.962</v>
      </c>
      <c r="G10" s="31">
        <f t="shared" si="0"/>
        <v>175223.67139999999</v>
      </c>
      <c r="H10" s="42">
        <f>RA!J14</f>
        <v>0.89754895929239997</v>
      </c>
      <c r="I10" s="35">
        <f>VLOOKUP(B10,RMS!B:D,3,FALSE)</f>
        <v>176810.64631794899</v>
      </c>
      <c r="J10" s="36">
        <f>VLOOKUP(B10,RMS!B:E,4,FALSE)</f>
        <v>175223.677818803</v>
      </c>
      <c r="K10" s="37">
        <f t="shared" si="1"/>
        <v>-1.291794900316745E-2</v>
      </c>
      <c r="L10" s="37">
        <f t="shared" si="2"/>
        <v>-6.4188030082732439E-3</v>
      </c>
    </row>
    <row r="11" spans="1:12">
      <c r="A11" s="59"/>
      <c r="B11" s="27">
        <v>19</v>
      </c>
      <c r="C11" s="56" t="s">
        <v>13</v>
      </c>
      <c r="D11" s="56"/>
      <c r="E11" s="30">
        <f>RA!D15</f>
        <v>113345.3483</v>
      </c>
      <c r="F11" s="40">
        <f>RA!I15</f>
        <v>8931.7693999999992</v>
      </c>
      <c r="G11" s="31">
        <f t="shared" si="0"/>
        <v>104413.57889999999</v>
      </c>
      <c r="H11" s="42">
        <f>RA!J15</f>
        <v>7.8801375918485803</v>
      </c>
      <c r="I11" s="35">
        <f>VLOOKUP(B11,RMS!B:D,3,FALSE)</f>
        <v>113345.433394872</v>
      </c>
      <c r="J11" s="36">
        <f>VLOOKUP(B11,RMS!B:E,4,FALSE)</f>
        <v>104413.57895384599</v>
      </c>
      <c r="K11" s="37">
        <f t="shared" si="1"/>
        <v>-8.5094872003537603E-2</v>
      </c>
      <c r="L11" s="37">
        <f t="shared" si="2"/>
        <v>-5.3846000810153782E-5</v>
      </c>
    </row>
    <row r="12" spans="1:12">
      <c r="A12" s="59"/>
      <c r="B12" s="27">
        <v>21</v>
      </c>
      <c r="C12" s="56" t="s">
        <v>14</v>
      </c>
      <c r="D12" s="56"/>
      <c r="E12" s="30">
        <f>RA!D16</f>
        <v>1041849.5603</v>
      </c>
      <c r="F12" s="40">
        <f>RA!I16</f>
        <v>37940.477899999998</v>
      </c>
      <c r="G12" s="31">
        <f t="shared" si="0"/>
        <v>1003909.0824</v>
      </c>
      <c r="H12" s="42">
        <f>RA!J16</f>
        <v>3.6416464858011799</v>
      </c>
      <c r="I12" s="35">
        <f>VLOOKUP(B12,RMS!B:D,3,FALSE)</f>
        <v>1041848.8088999999</v>
      </c>
      <c r="J12" s="36">
        <f>VLOOKUP(B12,RMS!B:E,4,FALSE)</f>
        <v>1003909.0824</v>
      </c>
      <c r="K12" s="37">
        <f t="shared" si="1"/>
        <v>0.75140000006649643</v>
      </c>
      <c r="L12" s="37">
        <f t="shared" si="2"/>
        <v>0</v>
      </c>
    </row>
    <row r="13" spans="1:12">
      <c r="A13" s="59"/>
      <c r="B13" s="27">
        <v>22</v>
      </c>
      <c r="C13" s="56" t="s">
        <v>15</v>
      </c>
      <c r="D13" s="56"/>
      <c r="E13" s="30">
        <f>RA!D17</f>
        <v>671639.34310000006</v>
      </c>
      <c r="F13" s="40">
        <f>RA!I17</f>
        <v>33328.950499999999</v>
      </c>
      <c r="G13" s="31">
        <f t="shared" si="0"/>
        <v>638310.39260000002</v>
      </c>
      <c r="H13" s="42">
        <f>RA!J17</f>
        <v>4.9623284940646597</v>
      </c>
      <c r="I13" s="35">
        <f>VLOOKUP(B13,RMS!B:D,3,FALSE)</f>
        <v>671639.35208803404</v>
      </c>
      <c r="J13" s="36">
        <f>VLOOKUP(B13,RMS!B:E,4,FALSE)</f>
        <v>638310.39033675205</v>
      </c>
      <c r="K13" s="37">
        <f t="shared" si="1"/>
        <v>-8.9880339801311493E-3</v>
      </c>
      <c r="L13" s="37">
        <f t="shared" si="2"/>
        <v>2.2632479667663574E-3</v>
      </c>
    </row>
    <row r="14" spans="1:12">
      <c r="A14" s="59"/>
      <c r="B14" s="27">
        <v>23</v>
      </c>
      <c r="C14" s="56" t="s">
        <v>16</v>
      </c>
      <c r="D14" s="56"/>
      <c r="E14" s="30">
        <f>RA!D18</f>
        <v>2100793.1559000001</v>
      </c>
      <c r="F14" s="40">
        <f>RA!I18</f>
        <v>139674.3175</v>
      </c>
      <c r="G14" s="31">
        <f t="shared" si="0"/>
        <v>1961118.8384000002</v>
      </c>
      <c r="H14" s="42">
        <f>RA!J18</f>
        <v>6.6486468269248604</v>
      </c>
      <c r="I14" s="35">
        <f>VLOOKUP(B14,RMS!B:D,3,FALSE)</f>
        <v>2100793.4293529899</v>
      </c>
      <c r="J14" s="36">
        <f>VLOOKUP(B14,RMS!B:E,4,FALSE)</f>
        <v>1961118.8286205099</v>
      </c>
      <c r="K14" s="37">
        <f t="shared" si="1"/>
        <v>-0.273452989757061</v>
      </c>
      <c r="L14" s="37">
        <f t="shared" si="2"/>
        <v>9.7794902976602316E-3</v>
      </c>
    </row>
    <row r="15" spans="1:12">
      <c r="A15" s="59"/>
      <c r="B15" s="27">
        <v>24</v>
      </c>
      <c r="C15" s="56" t="s">
        <v>17</v>
      </c>
      <c r="D15" s="56"/>
      <c r="E15" s="30">
        <f>RA!D19</f>
        <v>522694.33600000001</v>
      </c>
      <c r="F15" s="40">
        <f>RA!I19</f>
        <v>51625.161500000002</v>
      </c>
      <c r="G15" s="31">
        <f t="shared" si="0"/>
        <v>471069.17450000002</v>
      </c>
      <c r="H15" s="42">
        <f>RA!J19</f>
        <v>9.8767401795607004</v>
      </c>
      <c r="I15" s="35">
        <f>VLOOKUP(B15,RMS!B:D,3,FALSE)</f>
        <v>522694.31255897402</v>
      </c>
      <c r="J15" s="36">
        <f>VLOOKUP(B15,RMS!B:E,4,FALSE)</f>
        <v>471069.17335641</v>
      </c>
      <c r="K15" s="37">
        <f t="shared" si="1"/>
        <v>2.3441025987267494E-2</v>
      </c>
      <c r="L15" s="37">
        <f t="shared" si="2"/>
        <v>1.1435900232754648E-3</v>
      </c>
    </row>
    <row r="16" spans="1:12">
      <c r="A16" s="59"/>
      <c r="B16" s="27">
        <v>25</v>
      </c>
      <c r="C16" s="56" t="s">
        <v>18</v>
      </c>
      <c r="D16" s="56"/>
      <c r="E16" s="30">
        <f>RA!D20</f>
        <v>1293507.1856</v>
      </c>
      <c r="F16" s="40">
        <f>RA!I20</f>
        <v>-12061.627500000001</v>
      </c>
      <c r="G16" s="31">
        <f t="shared" si="0"/>
        <v>1305568.8130999999</v>
      </c>
      <c r="H16" s="42">
        <f>RA!J20</f>
        <v>-0.93247471945083604</v>
      </c>
      <c r="I16" s="35">
        <f>VLOOKUP(B16,RMS!B:D,3,FALSE)</f>
        <v>1293507.2892</v>
      </c>
      <c r="J16" s="36">
        <f>VLOOKUP(B16,RMS!B:E,4,FALSE)</f>
        <v>1305568.8130999999</v>
      </c>
      <c r="K16" s="37">
        <f t="shared" si="1"/>
        <v>-0.10360000003129244</v>
      </c>
      <c r="L16" s="37">
        <f t="shared" si="2"/>
        <v>0</v>
      </c>
    </row>
    <row r="17" spans="1:12">
      <c r="A17" s="59"/>
      <c r="B17" s="27">
        <v>26</v>
      </c>
      <c r="C17" s="56" t="s">
        <v>19</v>
      </c>
      <c r="D17" s="56"/>
      <c r="E17" s="30">
        <f>RA!D21</f>
        <v>387030.85940000002</v>
      </c>
      <c r="F17" s="40">
        <f>RA!I21</f>
        <v>21263.618900000001</v>
      </c>
      <c r="G17" s="31">
        <f t="shared" si="0"/>
        <v>365767.24050000001</v>
      </c>
      <c r="H17" s="42">
        <f>RA!J21</f>
        <v>5.49403707315851</v>
      </c>
      <c r="I17" s="35">
        <f>VLOOKUP(B17,RMS!B:D,3,FALSE)</f>
        <v>387030.80307876098</v>
      </c>
      <c r="J17" s="36">
        <f>VLOOKUP(B17,RMS!B:E,4,FALSE)</f>
        <v>365767.24048407102</v>
      </c>
      <c r="K17" s="37">
        <f t="shared" si="1"/>
        <v>5.6321239040698856E-2</v>
      </c>
      <c r="L17" s="37">
        <f t="shared" si="2"/>
        <v>1.5928992070257664E-5</v>
      </c>
    </row>
    <row r="18" spans="1:12">
      <c r="A18" s="59"/>
      <c r="B18" s="27">
        <v>27</v>
      </c>
      <c r="C18" s="56" t="s">
        <v>20</v>
      </c>
      <c r="D18" s="56"/>
      <c r="E18" s="30">
        <f>RA!D22</f>
        <v>1321422.8219999999</v>
      </c>
      <c r="F18" s="40">
        <f>RA!I22</f>
        <v>132798.0471</v>
      </c>
      <c r="G18" s="31">
        <f t="shared" si="0"/>
        <v>1188624.7748999998</v>
      </c>
      <c r="H18" s="42">
        <f>RA!J22</f>
        <v>10.049625667809201</v>
      </c>
      <c r="I18" s="35">
        <f>VLOOKUP(B18,RMS!B:D,3,FALSE)</f>
        <v>1321423.25723628</v>
      </c>
      <c r="J18" s="36">
        <f>VLOOKUP(B18,RMS!B:E,4,FALSE)</f>
        <v>1188624.77638584</v>
      </c>
      <c r="K18" s="37">
        <f t="shared" si="1"/>
        <v>-0.43523628008551896</v>
      </c>
      <c r="L18" s="37">
        <f t="shared" si="2"/>
        <v>-1.4858401846140623E-3</v>
      </c>
    </row>
    <row r="19" spans="1:12">
      <c r="A19" s="59"/>
      <c r="B19" s="27">
        <v>29</v>
      </c>
      <c r="C19" s="56" t="s">
        <v>21</v>
      </c>
      <c r="D19" s="56"/>
      <c r="E19" s="30">
        <f>RA!D23</f>
        <v>2800970.0098000001</v>
      </c>
      <c r="F19" s="40">
        <f>RA!I23</f>
        <v>147104.15229999999</v>
      </c>
      <c r="G19" s="31">
        <f t="shared" si="0"/>
        <v>2653865.8574999999</v>
      </c>
      <c r="H19" s="42">
        <f>RA!J23</f>
        <v>5.2519002983007201</v>
      </c>
      <c r="I19" s="35">
        <f>VLOOKUP(B19,RMS!B:D,3,FALSE)</f>
        <v>2800971.3302102601</v>
      </c>
      <c r="J19" s="36">
        <f>VLOOKUP(B19,RMS!B:E,4,FALSE)</f>
        <v>2653865.8937897398</v>
      </c>
      <c r="K19" s="37">
        <f t="shared" si="1"/>
        <v>-1.3204102599993348</v>
      </c>
      <c r="L19" s="37">
        <f t="shared" si="2"/>
        <v>-3.6289739888161421E-2</v>
      </c>
    </row>
    <row r="20" spans="1:12">
      <c r="A20" s="59"/>
      <c r="B20" s="27">
        <v>31</v>
      </c>
      <c r="C20" s="56" t="s">
        <v>22</v>
      </c>
      <c r="D20" s="56"/>
      <c r="E20" s="30">
        <f>RA!D24</f>
        <v>355459.92</v>
      </c>
      <c r="F20" s="40">
        <f>RA!I24</f>
        <v>57250.166700000002</v>
      </c>
      <c r="G20" s="31">
        <f t="shared" si="0"/>
        <v>298209.75329999998</v>
      </c>
      <c r="H20" s="42">
        <f>RA!J24</f>
        <v>16.105941479984601</v>
      </c>
      <c r="I20" s="35">
        <f>VLOOKUP(B20,RMS!B:D,3,FALSE)</f>
        <v>355459.95612556499</v>
      </c>
      <c r="J20" s="36">
        <f>VLOOKUP(B20,RMS!B:E,4,FALSE)</f>
        <v>298209.73510822898</v>
      </c>
      <c r="K20" s="37">
        <f t="shared" si="1"/>
        <v>-3.6125565005932003E-2</v>
      </c>
      <c r="L20" s="37">
        <f t="shared" si="2"/>
        <v>1.819177099969238E-2</v>
      </c>
    </row>
    <row r="21" spans="1:12">
      <c r="A21" s="59"/>
      <c r="B21" s="27">
        <v>32</v>
      </c>
      <c r="C21" s="56" t="s">
        <v>23</v>
      </c>
      <c r="D21" s="56"/>
      <c r="E21" s="30">
        <f>RA!D25</f>
        <v>252964.33</v>
      </c>
      <c r="F21" s="40">
        <f>RA!I25</f>
        <v>23430.6322</v>
      </c>
      <c r="G21" s="31">
        <f t="shared" si="0"/>
        <v>229533.69779999999</v>
      </c>
      <c r="H21" s="42">
        <f>RA!J25</f>
        <v>9.2624253387819504</v>
      </c>
      <c r="I21" s="35">
        <f>VLOOKUP(B21,RMS!B:D,3,FALSE)</f>
        <v>252964.33616790699</v>
      </c>
      <c r="J21" s="36">
        <f>VLOOKUP(B21,RMS!B:E,4,FALSE)</f>
        <v>229533.705247523</v>
      </c>
      <c r="K21" s="37">
        <f t="shared" si="1"/>
        <v>-6.1679070058744401E-3</v>
      </c>
      <c r="L21" s="37">
        <f t="shared" si="2"/>
        <v>-7.4475230067037046E-3</v>
      </c>
    </row>
    <row r="22" spans="1:12">
      <c r="A22" s="59"/>
      <c r="B22" s="27">
        <v>33</v>
      </c>
      <c r="C22" s="56" t="s">
        <v>24</v>
      </c>
      <c r="D22" s="56"/>
      <c r="E22" s="30">
        <f>RA!D26</f>
        <v>778394.77339999995</v>
      </c>
      <c r="F22" s="40">
        <f>RA!I26</f>
        <v>135704.6703</v>
      </c>
      <c r="G22" s="31">
        <f t="shared" si="0"/>
        <v>642690.10309999995</v>
      </c>
      <c r="H22" s="42">
        <f>RA!J26</f>
        <v>17.433913348010702</v>
      </c>
      <c r="I22" s="35">
        <f>VLOOKUP(B22,RMS!B:D,3,FALSE)</f>
        <v>778394.69630623295</v>
      </c>
      <c r="J22" s="36">
        <f>VLOOKUP(B22,RMS!B:E,4,FALSE)</f>
        <v>642690.962558478</v>
      </c>
      <c r="K22" s="37">
        <f t="shared" si="1"/>
        <v>7.7093767002224922E-2</v>
      </c>
      <c r="L22" s="37">
        <f t="shared" si="2"/>
        <v>-0.85945847805123776</v>
      </c>
    </row>
    <row r="23" spans="1:12">
      <c r="A23" s="59"/>
      <c r="B23" s="27">
        <v>34</v>
      </c>
      <c r="C23" s="56" t="s">
        <v>25</v>
      </c>
      <c r="D23" s="56"/>
      <c r="E23" s="30">
        <f>RA!D27</f>
        <v>256955.16709999999</v>
      </c>
      <c r="F23" s="40">
        <f>RA!I27</f>
        <v>72594.525899999993</v>
      </c>
      <c r="G23" s="31">
        <f t="shared" si="0"/>
        <v>184360.64120000001</v>
      </c>
      <c r="H23" s="42">
        <f>RA!J27</f>
        <v>28.251825685898002</v>
      </c>
      <c r="I23" s="35">
        <f>VLOOKUP(B23,RMS!B:D,3,FALSE)</f>
        <v>256955.12367042599</v>
      </c>
      <c r="J23" s="36">
        <f>VLOOKUP(B23,RMS!B:E,4,FALSE)</f>
        <v>184360.63304945701</v>
      </c>
      <c r="K23" s="37">
        <f t="shared" si="1"/>
        <v>4.3429573997855186E-2</v>
      </c>
      <c r="L23" s="37">
        <f t="shared" si="2"/>
        <v>8.1505429989192635E-3</v>
      </c>
    </row>
    <row r="24" spans="1:12">
      <c r="A24" s="59"/>
      <c r="B24" s="27">
        <v>35</v>
      </c>
      <c r="C24" s="56" t="s">
        <v>26</v>
      </c>
      <c r="D24" s="56"/>
      <c r="E24" s="30">
        <f>RA!D28</f>
        <v>1089472.3561</v>
      </c>
      <c r="F24" s="40">
        <f>RA!I28</f>
        <v>-1329.0563</v>
      </c>
      <c r="G24" s="31">
        <f t="shared" si="0"/>
        <v>1090801.4124</v>
      </c>
      <c r="H24" s="42">
        <f>RA!J28</f>
        <v>-0.121990823590756</v>
      </c>
      <c r="I24" s="35">
        <f>VLOOKUP(B24,RMS!B:D,3,FALSE)</f>
        <v>1089472.35663451</v>
      </c>
      <c r="J24" s="36">
        <f>VLOOKUP(B24,RMS!B:E,4,FALSE)</f>
        <v>1090801.43115983</v>
      </c>
      <c r="K24" s="37">
        <f t="shared" si="1"/>
        <v>-5.3451000712811947E-4</v>
      </c>
      <c r="L24" s="37">
        <f t="shared" si="2"/>
        <v>-1.8759829923510551E-2</v>
      </c>
    </row>
    <row r="25" spans="1:12">
      <c r="A25" s="59"/>
      <c r="B25" s="27">
        <v>36</v>
      </c>
      <c r="C25" s="56" t="s">
        <v>27</v>
      </c>
      <c r="D25" s="56"/>
      <c r="E25" s="30">
        <f>RA!D29</f>
        <v>667086.35519999999</v>
      </c>
      <c r="F25" s="40">
        <f>RA!I29</f>
        <v>104475.78630000001</v>
      </c>
      <c r="G25" s="31">
        <f t="shared" si="0"/>
        <v>562610.56889999995</v>
      </c>
      <c r="H25" s="42">
        <f>RA!J29</f>
        <v>15.6615085116944</v>
      </c>
      <c r="I25" s="35">
        <f>VLOOKUP(B25,RMS!B:D,3,FALSE)</f>
        <v>667086.35487433604</v>
      </c>
      <c r="J25" s="36">
        <f>VLOOKUP(B25,RMS!B:E,4,FALSE)</f>
        <v>562610.52713276003</v>
      </c>
      <c r="K25" s="37">
        <f t="shared" si="1"/>
        <v>3.2566394656896591E-4</v>
      </c>
      <c r="L25" s="37">
        <f t="shared" si="2"/>
        <v>4.1767239919863641E-2</v>
      </c>
    </row>
    <row r="26" spans="1:12">
      <c r="A26" s="59"/>
      <c r="B26" s="27">
        <v>37</v>
      </c>
      <c r="C26" s="56" t="s">
        <v>28</v>
      </c>
      <c r="D26" s="56"/>
      <c r="E26" s="30">
        <f>RA!D30</f>
        <v>1319787.1214999999</v>
      </c>
      <c r="F26" s="40">
        <f>RA!I30</f>
        <v>176738.70069999999</v>
      </c>
      <c r="G26" s="31">
        <f t="shared" si="0"/>
        <v>1143048.4208</v>
      </c>
      <c r="H26" s="42">
        <f>RA!J30</f>
        <v>13.3914551688554</v>
      </c>
      <c r="I26" s="35">
        <f>VLOOKUP(B26,RMS!B:D,3,FALSE)</f>
        <v>1319787.16783186</v>
      </c>
      <c r="J26" s="36">
        <f>VLOOKUP(B26,RMS!B:E,4,FALSE)</f>
        <v>1143048.4216811799</v>
      </c>
      <c r="K26" s="37">
        <f t="shared" si="1"/>
        <v>-4.633186012506485E-2</v>
      </c>
      <c r="L26" s="37">
        <f t="shared" si="2"/>
        <v>-8.811799343675375E-4</v>
      </c>
    </row>
    <row r="27" spans="1:12">
      <c r="A27" s="59"/>
      <c r="B27" s="27">
        <v>38</v>
      </c>
      <c r="C27" s="56" t="s">
        <v>29</v>
      </c>
      <c r="D27" s="56"/>
      <c r="E27" s="30">
        <f>RA!D31</f>
        <v>982776.30579999997</v>
      </c>
      <c r="F27" s="40">
        <f>RA!I31</f>
        <v>31693.5978</v>
      </c>
      <c r="G27" s="31">
        <f t="shared" si="0"/>
        <v>951082.70799999998</v>
      </c>
      <c r="H27" s="42">
        <f>RA!J31</f>
        <v>3.2249045497897701</v>
      </c>
      <c r="I27" s="35">
        <f>VLOOKUP(B27,RMS!B:D,3,FALSE)</f>
        <v>982776.17656702199</v>
      </c>
      <c r="J27" s="36">
        <f>VLOOKUP(B27,RMS!B:E,4,FALSE)</f>
        <v>951082.667176991</v>
      </c>
      <c r="K27" s="37">
        <f t="shared" si="1"/>
        <v>0.12923297798261046</v>
      </c>
      <c r="L27" s="37">
        <f t="shared" si="2"/>
        <v>4.0823008981533349E-2</v>
      </c>
    </row>
    <row r="28" spans="1:12">
      <c r="A28" s="59"/>
      <c r="B28" s="27">
        <v>39</v>
      </c>
      <c r="C28" s="56" t="s">
        <v>30</v>
      </c>
      <c r="D28" s="56"/>
      <c r="E28" s="30">
        <f>RA!D32</f>
        <v>149153.04579999999</v>
      </c>
      <c r="F28" s="40">
        <f>RA!I32</f>
        <v>33866.8727</v>
      </c>
      <c r="G28" s="31">
        <f t="shared" si="0"/>
        <v>115286.17309999999</v>
      </c>
      <c r="H28" s="42">
        <f>RA!J32</f>
        <v>22.706122103206798</v>
      </c>
      <c r="I28" s="35">
        <f>VLOOKUP(B28,RMS!B:D,3,FALSE)</f>
        <v>149152.846467839</v>
      </c>
      <c r="J28" s="36">
        <f>VLOOKUP(B28,RMS!B:E,4,FALSE)</f>
        <v>115286.19347456101</v>
      </c>
      <c r="K28" s="37">
        <f t="shared" si="1"/>
        <v>0.19933216099161655</v>
      </c>
      <c r="L28" s="37">
        <f t="shared" si="2"/>
        <v>-2.0374561019707471E-2</v>
      </c>
    </row>
    <row r="29" spans="1:12">
      <c r="A29" s="59"/>
      <c r="B29" s="27">
        <v>40</v>
      </c>
      <c r="C29" s="56" t="s">
        <v>31</v>
      </c>
      <c r="D29" s="56"/>
      <c r="E29" s="30">
        <f>RA!D33</f>
        <v>54.160499999999999</v>
      </c>
      <c r="F29" s="40">
        <f>RA!I33</f>
        <v>12.7127</v>
      </c>
      <c r="G29" s="31">
        <f t="shared" si="0"/>
        <v>41.447800000000001</v>
      </c>
      <c r="H29" s="42">
        <f>RA!J33</f>
        <v>23.472272227915202</v>
      </c>
      <c r="I29" s="35">
        <f>VLOOKUP(B29,RMS!B:D,3,FALSE)</f>
        <v>54.160299999999999</v>
      </c>
      <c r="J29" s="36">
        <f>VLOOKUP(B29,RMS!B:E,4,FALSE)</f>
        <v>41.447800000000001</v>
      </c>
      <c r="K29" s="37">
        <f t="shared" si="1"/>
        <v>1.9999999999953388E-4</v>
      </c>
      <c r="L29" s="37">
        <f t="shared" si="2"/>
        <v>0</v>
      </c>
    </row>
    <row r="30" spans="1:12">
      <c r="A30" s="59"/>
      <c r="B30" s="27">
        <v>41</v>
      </c>
      <c r="C30" s="56" t="s">
        <v>40</v>
      </c>
      <c r="D30" s="56"/>
      <c r="E30" s="30">
        <f>RA!D34</f>
        <v>0</v>
      </c>
      <c r="F30" s="40">
        <f>RA!I34</f>
        <v>0</v>
      </c>
      <c r="G30" s="31">
        <f t="shared" si="0"/>
        <v>0</v>
      </c>
      <c r="H30" s="42">
        <f>RA!J34</f>
        <v>0</v>
      </c>
      <c r="I30" s="35">
        <v>0</v>
      </c>
      <c r="J30" s="36">
        <v>0</v>
      </c>
      <c r="K30" s="37">
        <f t="shared" si="1"/>
        <v>0</v>
      </c>
      <c r="L30" s="37">
        <f t="shared" si="2"/>
        <v>0</v>
      </c>
    </row>
    <row r="31" spans="1:12">
      <c r="A31" s="59"/>
      <c r="B31" s="27">
        <v>42</v>
      </c>
      <c r="C31" s="56" t="s">
        <v>32</v>
      </c>
      <c r="D31" s="56"/>
      <c r="E31" s="30">
        <f>RA!D35</f>
        <v>156831.87969999999</v>
      </c>
      <c r="F31" s="40">
        <f>RA!I35</f>
        <v>20464.663199999999</v>
      </c>
      <c r="G31" s="31">
        <f t="shared" si="0"/>
        <v>136367.21649999998</v>
      </c>
      <c r="H31" s="42">
        <f>RA!J35</f>
        <v>13.048790360190999</v>
      </c>
      <c r="I31" s="35">
        <f>VLOOKUP(B31,RMS!B:D,3,FALSE)</f>
        <v>156831.8792</v>
      </c>
      <c r="J31" s="36">
        <f>VLOOKUP(B31,RMS!B:E,4,FALSE)</f>
        <v>136367.22270000001</v>
      </c>
      <c r="K31" s="37">
        <f t="shared" si="1"/>
        <v>4.999999946448952E-4</v>
      </c>
      <c r="L31" s="37">
        <f t="shared" si="2"/>
        <v>-6.200000032549724E-3</v>
      </c>
    </row>
    <row r="32" spans="1:12">
      <c r="A32" s="59"/>
      <c r="B32" s="27">
        <v>71</v>
      </c>
      <c r="C32" s="56" t="s">
        <v>41</v>
      </c>
      <c r="D32" s="56"/>
      <c r="E32" s="30">
        <f>RA!D36</f>
        <v>0</v>
      </c>
      <c r="F32" s="40">
        <f>RA!I36</f>
        <v>0</v>
      </c>
      <c r="G32" s="31">
        <f t="shared" si="0"/>
        <v>0</v>
      </c>
      <c r="H32" s="42">
        <f>RA!J36</f>
        <v>0</v>
      </c>
      <c r="I32" s="35">
        <v>0</v>
      </c>
      <c r="J32" s="36">
        <v>0</v>
      </c>
      <c r="K32" s="37">
        <f t="shared" si="1"/>
        <v>0</v>
      </c>
      <c r="L32" s="37">
        <f t="shared" si="2"/>
        <v>0</v>
      </c>
    </row>
    <row r="33" spans="1:12">
      <c r="A33" s="59"/>
      <c r="B33" s="27">
        <v>72</v>
      </c>
      <c r="C33" s="56" t="s">
        <v>42</v>
      </c>
      <c r="D33" s="56"/>
      <c r="E33" s="30">
        <f>RA!D37</f>
        <v>0</v>
      </c>
      <c r="F33" s="40">
        <f>RA!I37</f>
        <v>0</v>
      </c>
      <c r="G33" s="31">
        <f t="shared" si="0"/>
        <v>0</v>
      </c>
      <c r="H33" s="42">
        <f>RA!J37</f>
        <v>0</v>
      </c>
      <c r="I33" s="35">
        <v>0</v>
      </c>
      <c r="J33" s="36">
        <v>0</v>
      </c>
      <c r="K33" s="37">
        <f t="shared" si="1"/>
        <v>0</v>
      </c>
      <c r="L33" s="37">
        <f t="shared" si="2"/>
        <v>0</v>
      </c>
    </row>
    <row r="34" spans="1:12">
      <c r="A34" s="59"/>
      <c r="B34" s="27">
        <v>73</v>
      </c>
      <c r="C34" s="56" t="s">
        <v>43</v>
      </c>
      <c r="D34" s="56"/>
      <c r="E34" s="30">
        <f>RA!D38</f>
        <v>0</v>
      </c>
      <c r="F34" s="40">
        <f>RA!I38</f>
        <v>0</v>
      </c>
      <c r="G34" s="31">
        <f t="shared" si="0"/>
        <v>0</v>
      </c>
      <c r="H34" s="42">
        <f>RA!J38</f>
        <v>0</v>
      </c>
      <c r="I34" s="35">
        <v>0</v>
      </c>
      <c r="J34" s="36">
        <v>0</v>
      </c>
      <c r="K34" s="37">
        <f t="shared" si="1"/>
        <v>0</v>
      </c>
      <c r="L34" s="37">
        <f t="shared" si="2"/>
        <v>0</v>
      </c>
    </row>
    <row r="35" spans="1:12">
      <c r="A35" s="59"/>
      <c r="B35" s="27">
        <v>75</v>
      </c>
      <c r="C35" s="56" t="s">
        <v>33</v>
      </c>
      <c r="D35" s="56"/>
      <c r="E35" s="30">
        <f>RA!D39</f>
        <v>378670.93819999998</v>
      </c>
      <c r="F35" s="40">
        <f>RA!I39</f>
        <v>20610.7909</v>
      </c>
      <c r="G35" s="31">
        <f t="shared" si="0"/>
        <v>358060.14729999995</v>
      </c>
      <c r="H35" s="42">
        <f>RA!J39</f>
        <v>5.4429291558451096</v>
      </c>
      <c r="I35" s="35">
        <f>VLOOKUP(B35,RMS!B:D,3,FALSE)</f>
        <v>378670.94017094001</v>
      </c>
      <c r="J35" s="36">
        <f>VLOOKUP(B35,RMS!B:E,4,FALSE)</f>
        <v>358060.14957265003</v>
      </c>
      <c r="K35" s="37">
        <f t="shared" si="1"/>
        <v>-1.9709400366991758E-3</v>
      </c>
      <c r="L35" s="37">
        <f t="shared" si="2"/>
        <v>-2.2726500756107271E-3</v>
      </c>
    </row>
    <row r="36" spans="1:12">
      <c r="A36" s="59"/>
      <c r="B36" s="27">
        <v>76</v>
      </c>
      <c r="C36" s="56" t="s">
        <v>34</v>
      </c>
      <c r="D36" s="56"/>
      <c r="E36" s="30">
        <f>RA!D40</f>
        <v>557409.92200000002</v>
      </c>
      <c r="F36" s="40">
        <f>RA!I40</f>
        <v>25052.0075</v>
      </c>
      <c r="G36" s="31">
        <f t="shared" si="0"/>
        <v>532357.91450000007</v>
      </c>
      <c r="H36" s="42">
        <f>RA!J40</f>
        <v>4.4943598079691203</v>
      </c>
      <c r="I36" s="35">
        <f>VLOOKUP(B36,RMS!B:D,3,FALSE)</f>
        <v>557409.918311966</v>
      </c>
      <c r="J36" s="36">
        <f>VLOOKUP(B36,RMS!B:E,4,FALSE)</f>
        <v>532357.91439316201</v>
      </c>
      <c r="K36" s="37">
        <f t="shared" si="1"/>
        <v>3.6880340194329619E-3</v>
      </c>
      <c r="L36" s="37">
        <f t="shared" si="2"/>
        <v>1.0683806613087654E-4</v>
      </c>
    </row>
    <row r="37" spans="1:12">
      <c r="A37" s="59"/>
      <c r="B37" s="27">
        <v>77</v>
      </c>
      <c r="C37" s="56" t="s">
        <v>44</v>
      </c>
      <c r="D37" s="56"/>
      <c r="E37" s="30">
        <f>RA!D41</f>
        <v>0</v>
      </c>
      <c r="F37" s="40">
        <f>RA!I41</f>
        <v>0</v>
      </c>
      <c r="G37" s="31">
        <f t="shared" si="0"/>
        <v>0</v>
      </c>
      <c r="H37" s="42">
        <f>RA!J41</f>
        <v>0</v>
      </c>
      <c r="I37" s="35">
        <v>0</v>
      </c>
      <c r="J37" s="36">
        <v>0</v>
      </c>
      <c r="K37" s="37">
        <f t="shared" si="1"/>
        <v>0</v>
      </c>
      <c r="L37" s="37">
        <f t="shared" si="2"/>
        <v>0</v>
      </c>
    </row>
    <row r="38" spans="1:12">
      <c r="A38" s="59"/>
      <c r="B38" s="27">
        <v>78</v>
      </c>
      <c r="C38" s="56" t="s">
        <v>45</v>
      </c>
      <c r="D38" s="56"/>
      <c r="E38" s="30">
        <f>RA!D42</f>
        <v>0</v>
      </c>
      <c r="F38" s="40">
        <f>RA!I42</f>
        <v>0</v>
      </c>
      <c r="G38" s="31">
        <f t="shared" si="0"/>
        <v>0</v>
      </c>
      <c r="H38" s="42">
        <f>RA!J42</f>
        <v>0</v>
      </c>
      <c r="I38" s="35">
        <v>0</v>
      </c>
      <c r="J38" s="36">
        <v>0</v>
      </c>
      <c r="K38" s="37">
        <f t="shared" si="1"/>
        <v>0</v>
      </c>
      <c r="L38" s="37">
        <f t="shared" si="2"/>
        <v>0</v>
      </c>
    </row>
    <row r="39" spans="1:12">
      <c r="A39" s="59"/>
      <c r="B39" s="27">
        <v>99</v>
      </c>
      <c r="C39" s="56" t="s">
        <v>35</v>
      </c>
      <c r="D39" s="56"/>
      <c r="E39" s="30">
        <f>RA!D43</f>
        <v>33960.487999999998</v>
      </c>
      <c r="F39" s="40">
        <f>RA!I43</f>
        <v>4896.4629000000004</v>
      </c>
      <c r="G39" s="31">
        <f t="shared" si="0"/>
        <v>29064.025099999999</v>
      </c>
      <c r="H39" s="42">
        <f>RA!J43</f>
        <v>14.4181170188132</v>
      </c>
      <c r="I39" s="35">
        <f>VLOOKUP(B39,RMS!B:D,3,FALSE)</f>
        <v>33960.487482036202</v>
      </c>
      <c r="J39" s="36">
        <f>VLOOKUP(B39,RMS!B:E,4,FALSE)</f>
        <v>29064.024521594401</v>
      </c>
      <c r="K39" s="37">
        <f t="shared" si="1"/>
        <v>5.1796379557345062E-4</v>
      </c>
      <c r="L39" s="37">
        <f t="shared" si="2"/>
        <v>5.7840559748001397E-4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6" width="36" style="1" bestFit="1" customWidth="1"/>
    <col min="17" max="16384" width="9" style="1"/>
  </cols>
  <sheetData>
    <row r="1" spans="1:17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43" t="s">
        <v>54</v>
      </c>
      <c r="Q1" s="64"/>
    </row>
    <row r="2" spans="1:17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43"/>
      <c r="Q2" s="64"/>
    </row>
    <row r="3" spans="1:17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13" t="s">
        <v>55</v>
      </c>
      <c r="Q3" s="64"/>
    </row>
    <row r="4" spans="1:17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Q4" s="64"/>
    </row>
    <row r="5" spans="1:17" ht="12.75" thickTop="1" thickBot="1">
      <c r="A5" s="2"/>
      <c r="B5" s="3"/>
      <c r="C5" s="4"/>
      <c r="D5" s="5" t="s">
        <v>0</v>
      </c>
      <c r="E5" s="5" t="s">
        <v>56</v>
      </c>
      <c r="F5" s="5" t="s">
        <v>57</v>
      </c>
      <c r="G5" s="5" t="s">
        <v>58</v>
      </c>
      <c r="H5" s="5" t="s">
        <v>59</v>
      </c>
      <c r="I5" s="5" t="s">
        <v>1</v>
      </c>
      <c r="J5" s="5" t="s">
        <v>2</v>
      </c>
      <c r="K5" s="5" t="s">
        <v>60</v>
      </c>
      <c r="L5" s="5" t="s">
        <v>61</v>
      </c>
      <c r="M5" s="5" t="s">
        <v>62</v>
      </c>
      <c r="N5" s="5" t="s">
        <v>63</v>
      </c>
      <c r="O5" s="14" t="s">
        <v>64</v>
      </c>
    </row>
    <row r="6" spans="1:17" ht="12" thickBot="1">
      <c r="A6" s="6" t="s">
        <v>3</v>
      </c>
      <c r="B6" s="65" t="s">
        <v>4</v>
      </c>
      <c r="C6" s="6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5"/>
    </row>
    <row r="7" spans="1:17" ht="12" thickBot="1">
      <c r="A7" s="67" t="s">
        <v>5</v>
      </c>
      <c r="B7" s="68"/>
      <c r="C7" s="69"/>
      <c r="D7" s="7">
        <v>18840963.027199998</v>
      </c>
      <c r="E7" s="7">
        <v>22457411</v>
      </c>
      <c r="F7" s="44">
        <v>83.896416319761897</v>
      </c>
      <c r="G7" s="16"/>
      <c r="H7" s="16"/>
      <c r="I7" s="7">
        <v>1470420.5122</v>
      </c>
      <c r="J7" s="44">
        <v>7.8043808592862698</v>
      </c>
      <c r="K7" s="16"/>
      <c r="L7" s="16"/>
      <c r="M7" s="16"/>
      <c r="N7" s="7">
        <v>446288353.1067</v>
      </c>
      <c r="O7" s="45">
        <v>1304201325.8392</v>
      </c>
    </row>
    <row r="8" spans="1:17" ht="12" thickBot="1">
      <c r="A8" s="70">
        <v>41483</v>
      </c>
      <c r="B8" s="60" t="s">
        <v>6</v>
      </c>
      <c r="C8" s="61"/>
      <c r="D8" s="8">
        <v>563899.30249999999</v>
      </c>
      <c r="E8" s="8">
        <v>573791</v>
      </c>
      <c r="F8" s="46">
        <v>98.276080053538706</v>
      </c>
      <c r="G8" s="9"/>
      <c r="H8" s="9"/>
      <c r="I8" s="8">
        <v>100499.56449999999</v>
      </c>
      <c r="J8" s="46">
        <v>17.8222537347437</v>
      </c>
      <c r="K8" s="9"/>
      <c r="L8" s="9"/>
      <c r="M8" s="9"/>
      <c r="N8" s="8">
        <v>15205461.5989</v>
      </c>
      <c r="O8" s="47">
        <v>40671231.8433</v>
      </c>
    </row>
    <row r="9" spans="1:17" ht="12" thickBot="1">
      <c r="A9" s="71"/>
      <c r="B9" s="60" t="s">
        <v>7</v>
      </c>
      <c r="C9" s="61"/>
      <c r="D9" s="8">
        <v>111155.54</v>
      </c>
      <c r="E9" s="8">
        <v>130771</v>
      </c>
      <c r="F9" s="46">
        <v>85.000145292151899</v>
      </c>
      <c r="G9" s="9"/>
      <c r="H9" s="9"/>
      <c r="I9" s="8">
        <v>22969.202700000002</v>
      </c>
      <c r="J9" s="46">
        <v>20.664019715076702</v>
      </c>
      <c r="K9" s="9"/>
      <c r="L9" s="9"/>
      <c r="M9" s="9"/>
      <c r="N9" s="8">
        <v>3006665.2207999998</v>
      </c>
      <c r="O9" s="47">
        <v>8089640.4420999996</v>
      </c>
    </row>
    <row r="10" spans="1:17" ht="12" thickBot="1">
      <c r="A10" s="71"/>
      <c r="B10" s="60" t="s">
        <v>8</v>
      </c>
      <c r="C10" s="61"/>
      <c r="D10" s="8">
        <v>186539.58180000001</v>
      </c>
      <c r="E10" s="8">
        <v>188911</v>
      </c>
      <c r="F10" s="46">
        <v>98.744690250964695</v>
      </c>
      <c r="G10" s="9"/>
      <c r="H10" s="9"/>
      <c r="I10" s="8">
        <v>38888.308599999997</v>
      </c>
      <c r="J10" s="46">
        <v>20.8472154942936</v>
      </c>
      <c r="K10" s="9"/>
      <c r="L10" s="9"/>
      <c r="M10" s="9"/>
      <c r="N10" s="8">
        <v>4526235.7017000001</v>
      </c>
      <c r="O10" s="47">
        <v>12937539.8642</v>
      </c>
    </row>
    <row r="11" spans="1:17" ht="12" thickBot="1">
      <c r="A11" s="71"/>
      <c r="B11" s="60" t="s">
        <v>9</v>
      </c>
      <c r="C11" s="61"/>
      <c r="D11" s="8">
        <v>49835.034500000002</v>
      </c>
      <c r="E11" s="8">
        <v>57037</v>
      </c>
      <c r="F11" s="46">
        <v>87.373169170889099</v>
      </c>
      <c r="G11" s="9"/>
      <c r="H11" s="9"/>
      <c r="I11" s="8">
        <v>8353.4635999999991</v>
      </c>
      <c r="J11" s="46">
        <v>16.762230996348599</v>
      </c>
      <c r="K11" s="9"/>
      <c r="L11" s="9"/>
      <c r="M11" s="9"/>
      <c r="N11" s="8">
        <v>1340971.6899000001</v>
      </c>
      <c r="O11" s="47">
        <v>4559791.9976000004</v>
      </c>
    </row>
    <row r="12" spans="1:17" ht="12" thickBot="1">
      <c r="A12" s="71"/>
      <c r="B12" s="60" t="s">
        <v>10</v>
      </c>
      <c r="C12" s="61"/>
      <c r="D12" s="8">
        <v>179017.52540000001</v>
      </c>
      <c r="E12" s="8">
        <v>166471</v>
      </c>
      <c r="F12" s="46">
        <v>107.536763400232</v>
      </c>
      <c r="G12" s="9"/>
      <c r="H12" s="9"/>
      <c r="I12" s="8">
        <v>-4909.9350000000004</v>
      </c>
      <c r="J12" s="46">
        <v>-2.7427119155117099</v>
      </c>
      <c r="K12" s="9"/>
      <c r="L12" s="9"/>
      <c r="M12" s="9"/>
      <c r="N12" s="8">
        <v>4637324.7356000002</v>
      </c>
      <c r="O12" s="47">
        <v>17678715.516399998</v>
      </c>
    </row>
    <row r="13" spans="1:17" ht="12" thickBot="1">
      <c r="A13" s="71"/>
      <c r="B13" s="60" t="s">
        <v>11</v>
      </c>
      <c r="C13" s="61"/>
      <c r="D13" s="8">
        <v>341476.02590000001</v>
      </c>
      <c r="E13" s="8">
        <v>383422</v>
      </c>
      <c r="F13" s="46">
        <v>89.060102419788095</v>
      </c>
      <c r="G13" s="9"/>
      <c r="H13" s="9"/>
      <c r="I13" s="8">
        <v>36965.544699999999</v>
      </c>
      <c r="J13" s="46">
        <v>10.8252239970794</v>
      </c>
      <c r="K13" s="9"/>
      <c r="L13" s="9"/>
      <c r="M13" s="9"/>
      <c r="N13" s="8">
        <v>8216036.0058000004</v>
      </c>
      <c r="O13" s="47">
        <v>22946353.278099999</v>
      </c>
    </row>
    <row r="14" spans="1:17" ht="12" thickBot="1">
      <c r="A14" s="71"/>
      <c r="B14" s="60" t="s">
        <v>12</v>
      </c>
      <c r="C14" s="61"/>
      <c r="D14" s="8">
        <v>176810.63339999999</v>
      </c>
      <c r="E14" s="8">
        <v>185261</v>
      </c>
      <c r="F14" s="46">
        <v>95.4386694447293</v>
      </c>
      <c r="G14" s="9"/>
      <c r="H14" s="9"/>
      <c r="I14" s="8">
        <v>1586.962</v>
      </c>
      <c r="J14" s="46">
        <v>0.89754895929239997</v>
      </c>
      <c r="K14" s="9"/>
      <c r="L14" s="9"/>
      <c r="M14" s="9"/>
      <c r="N14" s="8">
        <v>4370139.5078999996</v>
      </c>
      <c r="O14" s="47">
        <v>12995863.1302</v>
      </c>
    </row>
    <row r="15" spans="1:17" ht="12" thickBot="1">
      <c r="A15" s="71"/>
      <c r="B15" s="60" t="s">
        <v>13</v>
      </c>
      <c r="C15" s="61"/>
      <c r="D15" s="8">
        <v>113345.3483</v>
      </c>
      <c r="E15" s="8">
        <v>104866</v>
      </c>
      <c r="F15" s="46">
        <v>108.08588894398601</v>
      </c>
      <c r="G15" s="9"/>
      <c r="H15" s="9"/>
      <c r="I15" s="8">
        <v>8931.7693999999992</v>
      </c>
      <c r="J15" s="46">
        <v>7.8801375918485803</v>
      </c>
      <c r="K15" s="9"/>
      <c r="L15" s="9"/>
      <c r="M15" s="9"/>
      <c r="N15" s="8">
        <v>3239931.7788</v>
      </c>
      <c r="O15" s="47">
        <v>8747583.5885000005</v>
      </c>
    </row>
    <row r="16" spans="1:17" ht="12" thickBot="1">
      <c r="A16" s="71"/>
      <c r="B16" s="60" t="s">
        <v>14</v>
      </c>
      <c r="C16" s="61"/>
      <c r="D16" s="8">
        <v>1041849.5603</v>
      </c>
      <c r="E16" s="8">
        <v>998852</v>
      </c>
      <c r="F16" s="46">
        <v>104.30469782310099</v>
      </c>
      <c r="G16" s="9"/>
      <c r="H16" s="9"/>
      <c r="I16" s="8">
        <v>37940.477899999998</v>
      </c>
      <c r="J16" s="46">
        <v>3.6416464858011799</v>
      </c>
      <c r="K16" s="9"/>
      <c r="L16" s="9"/>
      <c r="M16" s="9"/>
      <c r="N16" s="8">
        <v>26390025.4144</v>
      </c>
      <c r="O16" s="47">
        <v>73086020.824699998</v>
      </c>
    </row>
    <row r="17" spans="1:15" ht="12" thickBot="1">
      <c r="A17" s="71"/>
      <c r="B17" s="60" t="s">
        <v>15</v>
      </c>
      <c r="C17" s="61"/>
      <c r="D17" s="8">
        <v>671639.34310000006</v>
      </c>
      <c r="E17" s="8">
        <v>512998</v>
      </c>
      <c r="F17" s="46">
        <v>130.924358983856</v>
      </c>
      <c r="G17" s="9"/>
      <c r="H17" s="9"/>
      <c r="I17" s="8">
        <v>33328.950499999999</v>
      </c>
      <c r="J17" s="46">
        <v>4.9623284940646597</v>
      </c>
      <c r="K17" s="9"/>
      <c r="L17" s="9"/>
      <c r="M17" s="9"/>
      <c r="N17" s="8">
        <v>14902524.244999999</v>
      </c>
      <c r="O17" s="47">
        <v>51754193.360799998</v>
      </c>
    </row>
    <row r="18" spans="1:15" ht="12" thickBot="1">
      <c r="A18" s="71"/>
      <c r="B18" s="60" t="s">
        <v>16</v>
      </c>
      <c r="C18" s="61"/>
      <c r="D18" s="8">
        <v>2100793.1559000001</v>
      </c>
      <c r="E18" s="8">
        <v>1885116</v>
      </c>
      <c r="F18" s="46">
        <v>111.441054868772</v>
      </c>
      <c r="G18" s="9"/>
      <c r="H18" s="9"/>
      <c r="I18" s="8">
        <v>139674.3175</v>
      </c>
      <c r="J18" s="46">
        <v>6.6486468269248604</v>
      </c>
      <c r="K18" s="9"/>
      <c r="L18" s="9"/>
      <c r="M18" s="9"/>
      <c r="N18" s="8">
        <v>45890065.665899999</v>
      </c>
      <c r="O18" s="47">
        <v>126384238.91949999</v>
      </c>
    </row>
    <row r="19" spans="1:15" ht="12" thickBot="1">
      <c r="A19" s="71"/>
      <c r="B19" s="60" t="s">
        <v>17</v>
      </c>
      <c r="C19" s="61"/>
      <c r="D19" s="8">
        <v>522694.33600000001</v>
      </c>
      <c r="E19" s="8">
        <v>744359</v>
      </c>
      <c r="F19" s="46">
        <v>70.220731663081907</v>
      </c>
      <c r="G19" s="9"/>
      <c r="H19" s="9"/>
      <c r="I19" s="8">
        <v>51625.161500000002</v>
      </c>
      <c r="J19" s="46">
        <v>9.8767401795607004</v>
      </c>
      <c r="K19" s="9"/>
      <c r="L19" s="9"/>
      <c r="M19" s="9"/>
      <c r="N19" s="8">
        <v>13493576.4506</v>
      </c>
      <c r="O19" s="47">
        <v>45549600.007799998</v>
      </c>
    </row>
    <row r="20" spans="1:15" ht="12" thickBot="1">
      <c r="A20" s="71"/>
      <c r="B20" s="60" t="s">
        <v>18</v>
      </c>
      <c r="C20" s="61"/>
      <c r="D20" s="8">
        <v>1293507.1856</v>
      </c>
      <c r="E20" s="8">
        <v>2433119</v>
      </c>
      <c r="F20" s="46">
        <v>53.162512215802003</v>
      </c>
      <c r="G20" s="9"/>
      <c r="H20" s="9"/>
      <c r="I20" s="8">
        <v>-12061.627500000001</v>
      </c>
      <c r="J20" s="46">
        <v>-0.93247471945083604</v>
      </c>
      <c r="K20" s="9"/>
      <c r="L20" s="9"/>
      <c r="M20" s="9"/>
      <c r="N20" s="8">
        <v>24478175.965799998</v>
      </c>
      <c r="O20" s="47">
        <v>74995306.831200004</v>
      </c>
    </row>
    <row r="21" spans="1:15" ht="12" thickBot="1">
      <c r="A21" s="71"/>
      <c r="B21" s="60" t="s">
        <v>19</v>
      </c>
      <c r="C21" s="61"/>
      <c r="D21" s="8">
        <v>387030.85940000002</v>
      </c>
      <c r="E21" s="8">
        <v>413885</v>
      </c>
      <c r="F21" s="46">
        <v>93.511690300445807</v>
      </c>
      <c r="G21" s="9"/>
      <c r="H21" s="9"/>
      <c r="I21" s="8">
        <v>21263.618900000001</v>
      </c>
      <c r="J21" s="46">
        <v>5.49403707315851</v>
      </c>
      <c r="K21" s="9"/>
      <c r="L21" s="9"/>
      <c r="M21" s="9"/>
      <c r="N21" s="8">
        <v>10211899.658</v>
      </c>
      <c r="O21" s="47">
        <v>27093300.795699999</v>
      </c>
    </row>
    <row r="22" spans="1:15" ht="12" thickBot="1">
      <c r="A22" s="71"/>
      <c r="B22" s="60" t="s">
        <v>20</v>
      </c>
      <c r="C22" s="61"/>
      <c r="D22" s="8">
        <v>1321422.8219999999</v>
      </c>
      <c r="E22" s="8">
        <v>1173805</v>
      </c>
      <c r="F22" s="46">
        <v>112.57600896230601</v>
      </c>
      <c r="G22" s="9"/>
      <c r="H22" s="9"/>
      <c r="I22" s="8">
        <v>132798.0471</v>
      </c>
      <c r="J22" s="46">
        <v>10.049625667809201</v>
      </c>
      <c r="K22" s="9"/>
      <c r="L22" s="9"/>
      <c r="M22" s="9"/>
      <c r="N22" s="8">
        <v>32437470.953699999</v>
      </c>
      <c r="O22" s="47">
        <v>98184130.584800005</v>
      </c>
    </row>
    <row r="23" spans="1:15" ht="12" thickBot="1">
      <c r="A23" s="71"/>
      <c r="B23" s="60" t="s">
        <v>21</v>
      </c>
      <c r="C23" s="61"/>
      <c r="D23" s="8">
        <v>2800970.0098000001</v>
      </c>
      <c r="E23" s="8">
        <v>3015037</v>
      </c>
      <c r="F23" s="46">
        <v>92.900021120802194</v>
      </c>
      <c r="G23" s="9"/>
      <c r="H23" s="9"/>
      <c r="I23" s="8">
        <v>147104.15229999999</v>
      </c>
      <c r="J23" s="46">
        <v>5.2519002983007201</v>
      </c>
      <c r="K23" s="9"/>
      <c r="L23" s="9"/>
      <c r="M23" s="9"/>
      <c r="N23" s="8">
        <v>69300674.405300006</v>
      </c>
      <c r="O23" s="47">
        <v>199145966.35800001</v>
      </c>
    </row>
    <row r="24" spans="1:15" ht="12" thickBot="1">
      <c r="A24" s="71"/>
      <c r="B24" s="60" t="s">
        <v>22</v>
      </c>
      <c r="C24" s="61"/>
      <c r="D24" s="8">
        <v>355459.92</v>
      </c>
      <c r="E24" s="8">
        <v>448472</v>
      </c>
      <c r="F24" s="46">
        <v>79.260225833496904</v>
      </c>
      <c r="G24" s="9"/>
      <c r="H24" s="9"/>
      <c r="I24" s="8">
        <v>57250.166700000002</v>
      </c>
      <c r="J24" s="46">
        <v>16.105941479984601</v>
      </c>
      <c r="K24" s="9"/>
      <c r="L24" s="9"/>
      <c r="M24" s="9"/>
      <c r="N24" s="8">
        <v>8523858.5032000002</v>
      </c>
      <c r="O24" s="47">
        <v>22298823.660799999</v>
      </c>
    </row>
    <row r="25" spans="1:15" ht="12" thickBot="1">
      <c r="A25" s="71"/>
      <c r="B25" s="60" t="s">
        <v>23</v>
      </c>
      <c r="C25" s="61"/>
      <c r="D25" s="8">
        <v>252964.33</v>
      </c>
      <c r="E25" s="8">
        <v>353586</v>
      </c>
      <c r="F25" s="46">
        <v>71.542518651756595</v>
      </c>
      <c r="G25" s="9"/>
      <c r="H25" s="9"/>
      <c r="I25" s="8">
        <v>23430.6322</v>
      </c>
      <c r="J25" s="46">
        <v>9.2624253387819504</v>
      </c>
      <c r="K25" s="9"/>
      <c r="L25" s="9"/>
      <c r="M25" s="9"/>
      <c r="N25" s="8">
        <v>6104700.0669999998</v>
      </c>
      <c r="O25" s="47">
        <v>16864160.601399999</v>
      </c>
    </row>
    <row r="26" spans="1:15" ht="12" thickBot="1">
      <c r="A26" s="71"/>
      <c r="B26" s="60" t="s">
        <v>24</v>
      </c>
      <c r="C26" s="61"/>
      <c r="D26" s="8">
        <v>778394.77339999995</v>
      </c>
      <c r="E26" s="8">
        <v>546630</v>
      </c>
      <c r="F26" s="46">
        <v>142.398838958711</v>
      </c>
      <c r="G26" s="9"/>
      <c r="H26" s="9"/>
      <c r="I26" s="8">
        <v>135704.6703</v>
      </c>
      <c r="J26" s="46">
        <v>17.433913348010702</v>
      </c>
      <c r="K26" s="9"/>
      <c r="L26" s="9"/>
      <c r="M26" s="9"/>
      <c r="N26" s="8">
        <v>16881272.756900001</v>
      </c>
      <c r="O26" s="47">
        <v>46034730.6285</v>
      </c>
    </row>
    <row r="27" spans="1:15" ht="12" thickBot="1">
      <c r="A27" s="71"/>
      <c r="B27" s="60" t="s">
        <v>25</v>
      </c>
      <c r="C27" s="61"/>
      <c r="D27" s="8">
        <v>256955.16709999999</v>
      </c>
      <c r="E27" s="8">
        <v>309011</v>
      </c>
      <c r="F27" s="46">
        <v>83.154051829870099</v>
      </c>
      <c r="G27" s="9"/>
      <c r="H27" s="9"/>
      <c r="I27" s="8">
        <v>72594.525899999993</v>
      </c>
      <c r="J27" s="46">
        <v>28.251825685898002</v>
      </c>
      <c r="K27" s="9"/>
      <c r="L27" s="9"/>
      <c r="M27" s="9"/>
      <c r="N27" s="8">
        <v>6483522.6434000004</v>
      </c>
      <c r="O27" s="47">
        <v>18871536.838100001</v>
      </c>
    </row>
    <row r="28" spans="1:15" ht="12" thickBot="1">
      <c r="A28" s="71"/>
      <c r="B28" s="60" t="s">
        <v>26</v>
      </c>
      <c r="C28" s="61"/>
      <c r="D28" s="8">
        <v>1089472.3561</v>
      </c>
      <c r="E28" s="8">
        <v>927344</v>
      </c>
      <c r="F28" s="46">
        <v>117.483086761763</v>
      </c>
      <c r="G28" s="9"/>
      <c r="H28" s="9"/>
      <c r="I28" s="8">
        <v>-1329.0563</v>
      </c>
      <c r="J28" s="46">
        <v>-0.121990823590756</v>
      </c>
      <c r="K28" s="9"/>
      <c r="L28" s="9"/>
      <c r="M28" s="9"/>
      <c r="N28" s="8">
        <v>23718255.912999999</v>
      </c>
      <c r="O28" s="47">
        <v>65497579.308700003</v>
      </c>
    </row>
    <row r="29" spans="1:15" ht="12" thickBot="1">
      <c r="A29" s="71"/>
      <c r="B29" s="60" t="s">
        <v>27</v>
      </c>
      <c r="C29" s="61"/>
      <c r="D29" s="8">
        <v>667086.35519999999</v>
      </c>
      <c r="E29" s="8">
        <v>697839</v>
      </c>
      <c r="F29" s="46">
        <v>95.593160485441501</v>
      </c>
      <c r="G29" s="9"/>
      <c r="H29" s="9"/>
      <c r="I29" s="8">
        <v>104475.78630000001</v>
      </c>
      <c r="J29" s="46">
        <v>15.6615085116944</v>
      </c>
      <c r="K29" s="9"/>
      <c r="L29" s="9"/>
      <c r="M29" s="9"/>
      <c r="N29" s="8">
        <v>15383100.4745</v>
      </c>
      <c r="O29" s="47">
        <v>46245683.6065</v>
      </c>
    </row>
    <row r="30" spans="1:15" ht="12" thickBot="1">
      <c r="A30" s="71"/>
      <c r="B30" s="60" t="s">
        <v>28</v>
      </c>
      <c r="C30" s="61"/>
      <c r="D30" s="8">
        <v>1319787.1214999999</v>
      </c>
      <c r="E30" s="8">
        <v>1379950</v>
      </c>
      <c r="F30" s="46">
        <v>95.640213159897101</v>
      </c>
      <c r="G30" s="9"/>
      <c r="H30" s="9"/>
      <c r="I30" s="8">
        <v>176738.70069999999</v>
      </c>
      <c r="J30" s="46">
        <v>13.3914551688554</v>
      </c>
      <c r="K30" s="9"/>
      <c r="L30" s="9"/>
      <c r="M30" s="9"/>
      <c r="N30" s="8">
        <v>30640654.423</v>
      </c>
      <c r="O30" s="47">
        <v>99129374.858899996</v>
      </c>
    </row>
    <row r="31" spans="1:15" ht="12" thickBot="1">
      <c r="A31" s="71"/>
      <c r="B31" s="60" t="s">
        <v>29</v>
      </c>
      <c r="C31" s="61"/>
      <c r="D31" s="8">
        <v>982776.30579999997</v>
      </c>
      <c r="E31" s="8">
        <v>1196307</v>
      </c>
      <c r="F31" s="46">
        <v>82.150844707922005</v>
      </c>
      <c r="G31" s="9"/>
      <c r="H31" s="9"/>
      <c r="I31" s="8">
        <v>31693.5978</v>
      </c>
      <c r="J31" s="46">
        <v>3.2249045497897701</v>
      </c>
      <c r="K31" s="9"/>
      <c r="L31" s="9"/>
      <c r="M31" s="9"/>
      <c r="N31" s="8">
        <v>25281511.439800002</v>
      </c>
      <c r="O31" s="47">
        <v>74916443.838599995</v>
      </c>
    </row>
    <row r="32" spans="1:15" ht="12" thickBot="1">
      <c r="A32" s="71"/>
      <c r="B32" s="60" t="s">
        <v>30</v>
      </c>
      <c r="C32" s="61"/>
      <c r="D32" s="8">
        <v>149153.04579999999</v>
      </c>
      <c r="E32" s="8">
        <v>162206</v>
      </c>
      <c r="F32" s="46">
        <v>91.952853655228594</v>
      </c>
      <c r="G32" s="9"/>
      <c r="H32" s="9"/>
      <c r="I32" s="8">
        <v>33866.8727</v>
      </c>
      <c r="J32" s="46">
        <v>22.706122103206798</v>
      </c>
      <c r="K32" s="9"/>
      <c r="L32" s="9"/>
      <c r="M32" s="9"/>
      <c r="N32" s="8">
        <v>3659931.6751000001</v>
      </c>
      <c r="O32" s="47">
        <v>12000371.7718</v>
      </c>
    </row>
    <row r="33" spans="1:15" ht="12" thickBot="1">
      <c r="A33" s="71"/>
      <c r="B33" s="60" t="s">
        <v>31</v>
      </c>
      <c r="C33" s="61"/>
      <c r="D33" s="8">
        <v>54.160499999999999</v>
      </c>
      <c r="E33" s="9"/>
      <c r="F33" s="9"/>
      <c r="G33" s="9"/>
      <c r="H33" s="9"/>
      <c r="I33" s="8">
        <v>12.7127</v>
      </c>
      <c r="J33" s="46">
        <v>23.472272227915202</v>
      </c>
      <c r="K33" s="9"/>
      <c r="L33" s="9"/>
      <c r="M33" s="9"/>
      <c r="N33" s="8">
        <v>2992.6783</v>
      </c>
      <c r="O33" s="47">
        <v>9359.2512000000006</v>
      </c>
    </row>
    <row r="34" spans="1:15" ht="12" thickBot="1">
      <c r="A34" s="71"/>
      <c r="B34" s="60" t="s">
        <v>40</v>
      </c>
      <c r="C34" s="61"/>
      <c r="D34" s="9"/>
      <c r="E34" s="9"/>
      <c r="F34" s="9"/>
      <c r="G34" s="9"/>
      <c r="H34" s="9"/>
      <c r="I34" s="9"/>
      <c r="J34" s="9"/>
      <c r="K34" s="9"/>
      <c r="L34" s="9"/>
      <c r="M34" s="9"/>
      <c r="N34" s="8">
        <v>1</v>
      </c>
      <c r="O34" s="47">
        <v>2</v>
      </c>
    </row>
    <row r="35" spans="1:15" ht="12" thickBot="1">
      <c r="A35" s="71"/>
      <c r="B35" s="60" t="s">
        <v>32</v>
      </c>
      <c r="C35" s="61"/>
      <c r="D35" s="8">
        <v>156831.87969999999</v>
      </c>
      <c r="E35" s="8">
        <v>217309</v>
      </c>
      <c r="F35" s="46">
        <v>72.169988219539903</v>
      </c>
      <c r="G35" s="9"/>
      <c r="H35" s="9"/>
      <c r="I35" s="8">
        <v>20464.663199999999</v>
      </c>
      <c r="J35" s="46">
        <v>13.048790360190999</v>
      </c>
      <c r="K35" s="9"/>
      <c r="L35" s="9"/>
      <c r="M35" s="9"/>
      <c r="N35" s="8">
        <v>3774676.4408999998</v>
      </c>
      <c r="O35" s="47">
        <v>7405020.4979999997</v>
      </c>
    </row>
    <row r="36" spans="1:15" ht="12" customHeight="1" thickBot="1">
      <c r="A36" s="71"/>
      <c r="B36" s="60" t="s">
        <v>41</v>
      </c>
      <c r="C36" s="61"/>
      <c r="D36" s="9"/>
      <c r="E36" s="8">
        <v>743013</v>
      </c>
      <c r="F36" s="9"/>
      <c r="G36" s="9"/>
      <c r="H36" s="9"/>
      <c r="I36" s="9"/>
      <c r="J36" s="9"/>
      <c r="K36" s="9"/>
      <c r="L36" s="9"/>
      <c r="M36" s="9"/>
      <c r="N36" s="9"/>
      <c r="O36" s="17"/>
    </row>
    <row r="37" spans="1:15" ht="12" thickBot="1">
      <c r="A37" s="71"/>
      <c r="B37" s="60" t="s">
        <v>42</v>
      </c>
      <c r="C37" s="61"/>
      <c r="D37" s="9"/>
      <c r="E37" s="8">
        <v>617323</v>
      </c>
      <c r="F37" s="9"/>
      <c r="G37" s="9"/>
      <c r="H37" s="9"/>
      <c r="I37" s="9"/>
      <c r="J37" s="9"/>
      <c r="K37" s="9"/>
      <c r="L37" s="9"/>
      <c r="M37" s="9"/>
      <c r="N37" s="9"/>
      <c r="O37" s="17"/>
    </row>
    <row r="38" spans="1:15" ht="12" thickBot="1">
      <c r="A38" s="71"/>
      <c r="B38" s="60" t="s">
        <v>43</v>
      </c>
      <c r="C38" s="61"/>
      <c r="D38" s="9"/>
      <c r="E38" s="8">
        <v>450044</v>
      </c>
      <c r="F38" s="9"/>
      <c r="G38" s="9"/>
      <c r="H38" s="9"/>
      <c r="I38" s="9"/>
      <c r="J38" s="9"/>
      <c r="K38" s="9"/>
      <c r="L38" s="9"/>
      <c r="M38" s="9"/>
      <c r="N38" s="9"/>
      <c r="O38" s="17"/>
    </row>
    <row r="39" spans="1:15" ht="12" customHeight="1" thickBot="1">
      <c r="A39" s="71"/>
      <c r="B39" s="60" t="s">
        <v>33</v>
      </c>
      <c r="C39" s="61"/>
      <c r="D39" s="8">
        <v>378670.93819999998</v>
      </c>
      <c r="E39" s="8">
        <v>519719</v>
      </c>
      <c r="F39" s="46">
        <v>72.860707074399798</v>
      </c>
      <c r="G39" s="9"/>
      <c r="H39" s="9"/>
      <c r="I39" s="8">
        <v>20610.7909</v>
      </c>
      <c r="J39" s="46">
        <v>5.4429291558451096</v>
      </c>
      <c r="K39" s="9"/>
      <c r="L39" s="9"/>
      <c r="M39" s="9"/>
      <c r="N39" s="8">
        <v>10090282.237199999</v>
      </c>
      <c r="O39" s="47">
        <v>26949582.6697</v>
      </c>
    </row>
    <row r="40" spans="1:15" ht="12" thickBot="1">
      <c r="A40" s="71"/>
      <c r="B40" s="60" t="s">
        <v>34</v>
      </c>
      <c r="C40" s="61"/>
      <c r="D40" s="8">
        <v>557409.92200000002</v>
      </c>
      <c r="E40" s="8">
        <v>648332</v>
      </c>
      <c r="F40" s="46">
        <v>85.976000259126494</v>
      </c>
      <c r="G40" s="9"/>
      <c r="H40" s="9"/>
      <c r="I40" s="8">
        <v>25052.0075</v>
      </c>
      <c r="J40" s="46">
        <v>4.4943598079691203</v>
      </c>
      <c r="K40" s="9"/>
      <c r="L40" s="9"/>
      <c r="M40" s="9"/>
      <c r="N40" s="8">
        <v>12939815.2261</v>
      </c>
      <c r="O40" s="47">
        <v>39690352.887900002</v>
      </c>
    </row>
    <row r="41" spans="1:15" ht="12" thickBot="1">
      <c r="A41" s="71"/>
      <c r="B41" s="60" t="s">
        <v>44</v>
      </c>
      <c r="C41" s="61"/>
      <c r="D41" s="9"/>
      <c r="E41" s="8">
        <v>195153</v>
      </c>
      <c r="F41" s="9"/>
      <c r="G41" s="9"/>
      <c r="H41" s="9"/>
      <c r="I41" s="9"/>
      <c r="J41" s="9"/>
      <c r="K41" s="9"/>
      <c r="L41" s="9"/>
      <c r="M41" s="9"/>
      <c r="N41" s="9"/>
      <c r="O41" s="17"/>
    </row>
    <row r="42" spans="1:15" ht="12" thickBot="1">
      <c r="A42" s="71"/>
      <c r="B42" s="60" t="s">
        <v>45</v>
      </c>
      <c r="C42" s="61"/>
      <c r="D42" s="9"/>
      <c r="E42" s="8">
        <v>77472</v>
      </c>
      <c r="F42" s="9"/>
      <c r="G42" s="9"/>
      <c r="H42" s="9"/>
      <c r="I42" s="9"/>
      <c r="J42" s="9"/>
      <c r="K42" s="9"/>
      <c r="L42" s="9"/>
      <c r="M42" s="9"/>
      <c r="N42" s="9"/>
      <c r="O42" s="17"/>
    </row>
    <row r="43" spans="1:15" ht="12" thickBot="1">
      <c r="A43" s="72"/>
      <c r="B43" s="60" t="s">
        <v>35</v>
      </c>
      <c r="C43" s="61"/>
      <c r="D43" s="10">
        <v>33960.487999999998</v>
      </c>
      <c r="E43" s="11"/>
      <c r="F43" s="11"/>
      <c r="G43" s="11"/>
      <c r="H43" s="11"/>
      <c r="I43" s="10">
        <v>4896.4629000000004</v>
      </c>
      <c r="J43" s="48">
        <v>14.4181170188132</v>
      </c>
      <c r="K43" s="11"/>
      <c r="L43" s="11"/>
      <c r="M43" s="11"/>
      <c r="N43" s="10">
        <v>1156598.6302</v>
      </c>
      <c r="O43" s="49">
        <v>3468826.0762</v>
      </c>
    </row>
  </sheetData>
  <mergeCells count="41">
    <mergeCell ref="A1:O4"/>
    <mergeCell ref="Q1:Q4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6:C6"/>
    <mergeCell ref="A7:C7"/>
    <mergeCell ref="B8:C8"/>
    <mergeCell ref="A8:A43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  <mergeCell ref="B37:C37"/>
    <mergeCell ref="B38:C38"/>
    <mergeCell ref="B23:C23"/>
    <mergeCell ref="B36:C36"/>
    <mergeCell ref="B25:C25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E13" sqref="E13"/>
    </sheetView>
  </sheetViews>
  <sheetFormatPr defaultRowHeight="13.5"/>
  <cols>
    <col min="1" max="1" width="9" style="50"/>
    <col min="2" max="2" width="9" style="51"/>
    <col min="3" max="8" width="9" style="50"/>
    <col min="9" max="16384" width="9" style="18"/>
  </cols>
  <sheetData>
    <row r="1" spans="1:8" ht="14.25">
      <c r="A1" s="52" t="s">
        <v>53</v>
      </c>
      <c r="B1" s="53" t="s">
        <v>36</v>
      </c>
      <c r="C1" s="52" t="s">
        <v>37</v>
      </c>
      <c r="D1" s="52" t="s">
        <v>38</v>
      </c>
      <c r="E1" s="52" t="s">
        <v>39</v>
      </c>
      <c r="F1" s="52" t="s">
        <v>46</v>
      </c>
      <c r="G1" s="52" t="s">
        <v>39</v>
      </c>
      <c r="H1" s="52" t="s">
        <v>47</v>
      </c>
    </row>
    <row r="2" spans="1:8" ht="14.25">
      <c r="A2" s="54">
        <v>1</v>
      </c>
      <c r="B2" s="55">
        <v>12</v>
      </c>
      <c r="C2" s="54">
        <v>56229</v>
      </c>
      <c r="D2" s="54">
        <v>563899.87757863197</v>
      </c>
      <c r="E2" s="54">
        <v>463399.748587179</v>
      </c>
      <c r="F2" s="54">
        <v>100500.12899145301</v>
      </c>
      <c r="G2" s="54">
        <v>463399.748587179</v>
      </c>
      <c r="H2" s="54">
        <v>0.178223356640894</v>
      </c>
    </row>
    <row r="3" spans="1:8" ht="14.25">
      <c r="A3" s="54">
        <v>2</v>
      </c>
      <c r="B3" s="55">
        <v>13</v>
      </c>
      <c r="C3" s="54">
        <v>13737.523999999999</v>
      </c>
      <c r="D3" s="54">
        <v>111155.53424774201</v>
      </c>
      <c r="E3" s="54">
        <v>88186.327243574604</v>
      </c>
      <c r="F3" s="54">
        <v>22969.207004167602</v>
      </c>
      <c r="G3" s="54">
        <v>88186.327243574604</v>
      </c>
      <c r="H3" s="54">
        <v>0.206640246566348</v>
      </c>
    </row>
    <row r="4" spans="1:8" ht="14.25">
      <c r="A4" s="54">
        <v>3</v>
      </c>
      <c r="B4" s="55">
        <v>14</v>
      </c>
      <c r="C4" s="54">
        <v>149346</v>
      </c>
      <c r="D4" s="54">
        <v>186542.097421368</v>
      </c>
      <c r="E4" s="54">
        <v>147651.27239230799</v>
      </c>
      <c r="F4" s="54">
        <v>38890.825029059801</v>
      </c>
      <c r="G4" s="54">
        <v>147651.27239230799</v>
      </c>
      <c r="H4" s="54">
        <v>0.20848283345507801</v>
      </c>
    </row>
    <row r="5" spans="1:8" ht="14.25">
      <c r="A5" s="54">
        <v>4</v>
      </c>
      <c r="B5" s="55">
        <v>15</v>
      </c>
      <c r="C5" s="54">
        <v>3784</v>
      </c>
      <c r="D5" s="54">
        <v>49835.074060683801</v>
      </c>
      <c r="E5" s="54">
        <v>41481.570883760702</v>
      </c>
      <c r="F5" s="54">
        <v>8353.5031769230809</v>
      </c>
      <c r="G5" s="54">
        <v>41481.570883760702</v>
      </c>
      <c r="H5" s="54">
        <v>0.167622971057514</v>
      </c>
    </row>
    <row r="6" spans="1:8" ht="14.25">
      <c r="A6" s="54">
        <v>5</v>
      </c>
      <c r="B6" s="55">
        <v>16</v>
      </c>
      <c r="C6" s="54">
        <v>3551</v>
      </c>
      <c r="D6" s="54">
        <v>179017.529941026</v>
      </c>
      <c r="E6" s="54">
        <v>183927.459966667</v>
      </c>
      <c r="F6" s="54">
        <v>-4909.9300256410297</v>
      </c>
      <c r="G6" s="54">
        <v>183927.459966667</v>
      </c>
      <c r="H6" s="54">
        <v>-2.7427090672396799E-2</v>
      </c>
    </row>
    <row r="7" spans="1:8" ht="14.25">
      <c r="A7" s="54">
        <v>6</v>
      </c>
      <c r="B7" s="55">
        <v>17</v>
      </c>
      <c r="C7" s="54">
        <v>23456</v>
      </c>
      <c r="D7" s="54">
        <v>341476.17358547001</v>
      </c>
      <c r="E7" s="54">
        <v>304510.478926496</v>
      </c>
      <c r="F7" s="54">
        <v>36965.694658974397</v>
      </c>
      <c r="G7" s="54">
        <v>304510.478926496</v>
      </c>
      <c r="H7" s="54">
        <v>0.108252632301802</v>
      </c>
    </row>
    <row r="8" spans="1:8" ht="14.25">
      <c r="A8" s="54">
        <v>7</v>
      </c>
      <c r="B8" s="55">
        <v>18</v>
      </c>
      <c r="C8" s="54">
        <v>70780</v>
      </c>
      <c r="D8" s="54">
        <v>176810.64631794899</v>
      </c>
      <c r="E8" s="54">
        <v>175223.677818803</v>
      </c>
      <c r="F8" s="54">
        <v>1586.9684991453</v>
      </c>
      <c r="G8" s="54">
        <v>175223.677818803</v>
      </c>
      <c r="H8" s="54">
        <v>8.9755256948246299E-3</v>
      </c>
    </row>
    <row r="9" spans="1:8" ht="14.25">
      <c r="A9" s="54">
        <v>8</v>
      </c>
      <c r="B9" s="55">
        <v>19</v>
      </c>
      <c r="C9" s="54">
        <v>29823</v>
      </c>
      <c r="D9" s="54">
        <v>113345.433394872</v>
      </c>
      <c r="E9" s="54">
        <v>104413.57895384599</v>
      </c>
      <c r="F9" s="54">
        <v>8931.85444102564</v>
      </c>
      <c r="G9" s="54">
        <v>104413.57895384599</v>
      </c>
      <c r="H9" s="54">
        <v>7.88020670396921E-2</v>
      </c>
    </row>
    <row r="10" spans="1:8" ht="14.25">
      <c r="A10" s="54">
        <v>9</v>
      </c>
      <c r="B10" s="55">
        <v>21</v>
      </c>
      <c r="C10" s="54">
        <v>294203</v>
      </c>
      <c r="D10" s="54">
        <v>1041848.8088999999</v>
      </c>
      <c r="E10" s="54">
        <v>1003909.0824</v>
      </c>
      <c r="F10" s="54">
        <v>37939.726499999997</v>
      </c>
      <c r="G10" s="54">
        <v>1003909.0824</v>
      </c>
      <c r="H10" s="54">
        <v>3.6415769904327398E-2</v>
      </c>
    </row>
    <row r="11" spans="1:8" ht="14.25">
      <c r="A11" s="54">
        <v>10</v>
      </c>
      <c r="B11" s="55">
        <v>22</v>
      </c>
      <c r="C11" s="54">
        <v>62553</v>
      </c>
      <c r="D11" s="54">
        <v>671639.35208803404</v>
      </c>
      <c r="E11" s="54">
        <v>638310.39033675205</v>
      </c>
      <c r="F11" s="54">
        <v>33328.961751282099</v>
      </c>
      <c r="G11" s="54">
        <v>638310.39033675205</v>
      </c>
      <c r="H11" s="54">
        <v>4.9623301028545903E-2</v>
      </c>
    </row>
    <row r="12" spans="1:8" ht="14.25">
      <c r="A12" s="54">
        <v>11</v>
      </c>
      <c r="B12" s="55">
        <v>23</v>
      </c>
      <c r="C12" s="54">
        <v>324786.55800000002</v>
      </c>
      <c r="D12" s="54">
        <v>2100793.4293529899</v>
      </c>
      <c r="E12" s="54">
        <v>1961118.8286205099</v>
      </c>
      <c r="F12" s="54">
        <v>139674.60073247901</v>
      </c>
      <c r="G12" s="54">
        <v>1961118.8286205099</v>
      </c>
      <c r="H12" s="54">
        <v>6.6486594436605803E-2</v>
      </c>
    </row>
    <row r="13" spans="1:8" ht="14.25">
      <c r="A13" s="54">
        <v>12</v>
      </c>
      <c r="B13" s="55">
        <v>24</v>
      </c>
      <c r="C13" s="54">
        <v>19198</v>
      </c>
      <c r="D13" s="54">
        <v>522694.31255897402</v>
      </c>
      <c r="E13" s="54">
        <v>471069.17335641</v>
      </c>
      <c r="F13" s="54">
        <v>51625.139202564103</v>
      </c>
      <c r="G13" s="54">
        <v>471069.17335641</v>
      </c>
      <c r="H13" s="54">
        <v>9.8767363566327995E-2</v>
      </c>
    </row>
    <row r="14" spans="1:8" ht="14.25">
      <c r="A14" s="54">
        <v>13</v>
      </c>
      <c r="B14" s="55">
        <v>25</v>
      </c>
      <c r="C14" s="54">
        <v>83313</v>
      </c>
      <c r="D14" s="54">
        <v>1293507.2892</v>
      </c>
      <c r="E14" s="54">
        <v>1305568.8130999999</v>
      </c>
      <c r="F14" s="54">
        <v>-12061.5239</v>
      </c>
      <c r="G14" s="54">
        <v>1305568.8130999999</v>
      </c>
      <c r="H14" s="54">
        <v>-9.3246663553475106E-3</v>
      </c>
    </row>
    <row r="15" spans="1:8" ht="14.25">
      <c r="A15" s="54">
        <v>14</v>
      </c>
      <c r="B15" s="55">
        <v>26</v>
      </c>
      <c r="C15" s="54">
        <v>85784</v>
      </c>
      <c r="D15" s="54">
        <v>387030.80307876098</v>
      </c>
      <c r="E15" s="54">
        <v>365767.24048407102</v>
      </c>
      <c r="F15" s="54">
        <v>21263.562594690298</v>
      </c>
      <c r="G15" s="54">
        <v>365767.24048407102</v>
      </c>
      <c r="H15" s="54">
        <v>5.4940233246404201E-2</v>
      </c>
    </row>
    <row r="16" spans="1:8" ht="14.25">
      <c r="A16" s="54">
        <v>15</v>
      </c>
      <c r="B16" s="55">
        <v>27</v>
      </c>
      <c r="C16" s="54">
        <v>242188.71599999999</v>
      </c>
      <c r="D16" s="54">
        <v>1321423.25723628</v>
      </c>
      <c r="E16" s="54">
        <v>1188624.77638584</v>
      </c>
      <c r="F16" s="54">
        <v>132798.48085044199</v>
      </c>
      <c r="G16" s="54">
        <v>1188624.77638584</v>
      </c>
      <c r="H16" s="54">
        <v>0.100496551822606</v>
      </c>
    </row>
    <row r="17" spans="1:8" ht="14.25">
      <c r="A17" s="54">
        <v>16</v>
      </c>
      <c r="B17" s="55">
        <v>29</v>
      </c>
      <c r="C17" s="54">
        <v>235193</v>
      </c>
      <c r="D17" s="54">
        <v>2800971.3302102601</v>
      </c>
      <c r="E17" s="54">
        <v>2653865.8937897398</v>
      </c>
      <c r="F17" s="54">
        <v>147105.436420513</v>
      </c>
      <c r="G17" s="54">
        <v>2653865.8937897398</v>
      </c>
      <c r="H17" s="54">
        <v>5.2519436680371297E-2</v>
      </c>
    </row>
    <row r="18" spans="1:8" ht="14.25">
      <c r="A18" s="54">
        <v>17</v>
      </c>
      <c r="B18" s="55">
        <v>31</v>
      </c>
      <c r="C18" s="54">
        <v>58532.432000000001</v>
      </c>
      <c r="D18" s="54">
        <v>355459.95612556499</v>
      </c>
      <c r="E18" s="54">
        <v>298209.73510822898</v>
      </c>
      <c r="F18" s="54">
        <v>57250.2210173368</v>
      </c>
      <c r="G18" s="54">
        <v>298209.73510822898</v>
      </c>
      <c r="H18" s="54">
        <v>0.16105955123989599</v>
      </c>
    </row>
    <row r="19" spans="1:8" ht="14.25">
      <c r="A19" s="54">
        <v>18</v>
      </c>
      <c r="B19" s="55">
        <v>32</v>
      </c>
      <c r="C19" s="54">
        <v>16111.242</v>
      </c>
      <c r="D19" s="54">
        <v>252964.33616790699</v>
      </c>
      <c r="E19" s="54">
        <v>229533.705247523</v>
      </c>
      <c r="F19" s="54">
        <v>23430.630920384599</v>
      </c>
      <c r="G19" s="54">
        <v>229533.705247523</v>
      </c>
      <c r="H19" s="54">
        <v>9.26242460709258E-2</v>
      </c>
    </row>
    <row r="20" spans="1:8" ht="14.25">
      <c r="A20" s="54">
        <v>19</v>
      </c>
      <c r="B20" s="55">
        <v>33</v>
      </c>
      <c r="C20" s="54">
        <v>95410.084000000003</v>
      </c>
      <c r="D20" s="54">
        <v>778394.69630623295</v>
      </c>
      <c r="E20" s="54">
        <v>642690.962558478</v>
      </c>
      <c r="F20" s="54">
        <v>135703.73374775401</v>
      </c>
      <c r="G20" s="54">
        <v>642690.962558478</v>
      </c>
      <c r="H20" s="54">
        <v>0.17433794756274501</v>
      </c>
    </row>
    <row r="21" spans="1:8" ht="14.25">
      <c r="A21" s="54">
        <v>20</v>
      </c>
      <c r="B21" s="55">
        <v>34</v>
      </c>
      <c r="C21" s="54">
        <v>55734.67</v>
      </c>
      <c r="D21" s="54">
        <v>256955.12367042599</v>
      </c>
      <c r="E21" s="54">
        <v>184360.63304945701</v>
      </c>
      <c r="F21" s="54">
        <v>72594.490620969198</v>
      </c>
      <c r="G21" s="54">
        <v>184360.63304945701</v>
      </c>
      <c r="H21" s="54">
        <v>0.28251816731266999</v>
      </c>
    </row>
    <row r="22" spans="1:8" ht="14.25">
      <c r="A22" s="54">
        <v>21</v>
      </c>
      <c r="B22" s="55">
        <v>35</v>
      </c>
      <c r="C22" s="54">
        <v>46728.114999999998</v>
      </c>
      <c r="D22" s="54">
        <v>1089472.35663451</v>
      </c>
      <c r="E22" s="54">
        <v>1090801.43115983</v>
      </c>
      <c r="F22" s="54">
        <v>-1329.07452531278</v>
      </c>
      <c r="G22" s="54">
        <v>1090801.43115983</v>
      </c>
      <c r="H22" s="54">
        <v>-1.2199249638774E-3</v>
      </c>
    </row>
    <row r="23" spans="1:8" ht="14.25">
      <c r="A23" s="54">
        <v>22</v>
      </c>
      <c r="B23" s="55">
        <v>36</v>
      </c>
      <c r="C23" s="54">
        <v>157973.603</v>
      </c>
      <c r="D23" s="54">
        <v>667086.35487433604</v>
      </c>
      <c r="E23" s="54">
        <v>562610.52713276003</v>
      </c>
      <c r="F23" s="54">
        <v>104475.82774157599</v>
      </c>
      <c r="G23" s="54">
        <v>562610.52713276003</v>
      </c>
      <c r="H23" s="54">
        <v>0.15661514731665699</v>
      </c>
    </row>
    <row r="24" spans="1:8" ht="14.25">
      <c r="A24" s="54">
        <v>23</v>
      </c>
      <c r="B24" s="55">
        <v>37</v>
      </c>
      <c r="C24" s="54">
        <v>189247.13800000001</v>
      </c>
      <c r="D24" s="54">
        <v>1319787.16783186</v>
      </c>
      <c r="E24" s="54">
        <v>1143048.4216811799</v>
      </c>
      <c r="F24" s="54">
        <v>176738.74615068</v>
      </c>
      <c r="G24" s="54">
        <v>1143048.4216811799</v>
      </c>
      <c r="H24" s="54">
        <v>0.133914581425296</v>
      </c>
    </row>
    <row r="25" spans="1:8" ht="14.25">
      <c r="A25" s="54">
        <v>24</v>
      </c>
      <c r="B25" s="55">
        <v>38</v>
      </c>
      <c r="C25" s="54">
        <v>215215.68599999999</v>
      </c>
      <c r="D25" s="54">
        <v>982776.17656702199</v>
      </c>
      <c r="E25" s="54">
        <v>951082.667176991</v>
      </c>
      <c r="F25" s="54">
        <v>31693.509390030998</v>
      </c>
      <c r="G25" s="54">
        <v>951082.667176991</v>
      </c>
      <c r="H25" s="54">
        <v>3.2248959779164497E-2</v>
      </c>
    </row>
    <row r="26" spans="1:8" ht="14.25">
      <c r="A26" s="54">
        <v>25</v>
      </c>
      <c r="B26" s="55">
        <v>39</v>
      </c>
      <c r="C26" s="54">
        <v>121021.86900000001</v>
      </c>
      <c r="D26" s="54">
        <v>149152.846467839</v>
      </c>
      <c r="E26" s="54">
        <v>115286.19347456101</v>
      </c>
      <c r="F26" s="54">
        <v>33866.652993277501</v>
      </c>
      <c r="G26" s="54">
        <v>115286.19347456101</v>
      </c>
      <c r="H26" s="54">
        <v>0.22706005145252101</v>
      </c>
    </row>
    <row r="27" spans="1:8" ht="14.25">
      <c r="A27" s="54">
        <v>26</v>
      </c>
      <c r="B27" s="55">
        <v>40</v>
      </c>
      <c r="C27" s="54">
        <v>14.948</v>
      </c>
      <c r="D27" s="54">
        <v>54.160299999999999</v>
      </c>
      <c r="E27" s="54">
        <v>41.447800000000001</v>
      </c>
      <c r="F27" s="54">
        <v>12.7125</v>
      </c>
      <c r="G27" s="54">
        <v>41.447800000000001</v>
      </c>
      <c r="H27" s="54">
        <v>0.23471989630781201</v>
      </c>
    </row>
    <row r="28" spans="1:8" ht="14.25">
      <c r="A28" s="54">
        <v>27</v>
      </c>
      <c r="B28" s="55">
        <v>42</v>
      </c>
      <c r="C28" s="54">
        <v>9909.6839999999993</v>
      </c>
      <c r="D28" s="54">
        <v>156831.8792</v>
      </c>
      <c r="E28" s="54">
        <v>136367.22270000001</v>
      </c>
      <c r="F28" s="54">
        <v>20464.656500000001</v>
      </c>
      <c r="G28" s="54">
        <v>136367.22270000001</v>
      </c>
      <c r="H28" s="54">
        <v>0.13048786129701601</v>
      </c>
    </row>
    <row r="29" spans="1:8" ht="14.25">
      <c r="A29" s="54">
        <v>28</v>
      </c>
      <c r="B29" s="55">
        <v>75</v>
      </c>
      <c r="C29" s="54">
        <v>688</v>
      </c>
      <c r="D29" s="54">
        <v>378670.94017094001</v>
      </c>
      <c r="E29" s="54">
        <v>358060.14957265003</v>
      </c>
      <c r="F29" s="54">
        <v>20610.790598290601</v>
      </c>
      <c r="G29" s="54">
        <v>358060.14957265003</v>
      </c>
      <c r="H29" s="54">
        <v>5.4429290478393802E-2</v>
      </c>
    </row>
    <row r="30" spans="1:8" ht="14.25">
      <c r="A30" s="54">
        <v>29</v>
      </c>
      <c r="B30" s="55">
        <v>76</v>
      </c>
      <c r="C30" s="54">
        <v>2806</v>
      </c>
      <c r="D30" s="54">
        <v>557409.918311966</v>
      </c>
      <c r="E30" s="54">
        <v>532357.91439316201</v>
      </c>
      <c r="F30" s="54">
        <v>25052.003918803399</v>
      </c>
      <c r="G30" s="54">
        <v>532357.91439316201</v>
      </c>
      <c r="H30" s="54">
        <v>4.4943591952345797E-2</v>
      </c>
    </row>
    <row r="31" spans="1:8" ht="14.25">
      <c r="A31" s="54">
        <v>30</v>
      </c>
      <c r="B31" s="55">
        <v>99</v>
      </c>
      <c r="C31" s="54">
        <v>61</v>
      </c>
      <c r="D31" s="54">
        <v>33960.487482036202</v>
      </c>
      <c r="E31" s="54">
        <v>29064.024521594401</v>
      </c>
      <c r="F31" s="54">
        <v>4896.4629604417196</v>
      </c>
      <c r="G31" s="54">
        <v>29064.024521594401</v>
      </c>
      <c r="H31" s="54">
        <v>0.14418117416694201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2013-07-29T00:33:47Z</dcterms:modified>
</cp:coreProperties>
</file>