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<sst xmlns="http://schemas.openxmlformats.org/spreadsheetml/2006/main" count="114" uniqueCount="71">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</sst>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176" fontId="22" fillId="34" borderId="12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16174211.916099999</v>
      </c>
      <c r="F3" s="40">
        <f>RA!I7</f>
        <v>1222775.6122000001</v>
      </c>
      <c r="G3" s="31">
        <f>E3-F3</f>
        <v>14951436.3039</v>
      </c>
      <c r="H3" s="42">
        <f>RA!J7</f>
        <v>7.5600320964190804</v>
      </c>
      <c r="I3" s="35">
        <f>SUM(I4:I39)</f>
        <v>16174215.303344335</v>
      </c>
      <c r="J3" s="36">
        <f>SUM(J4:J39)</f>
        <v>14951436.121396473</v>
      </c>
      <c r="K3" s="37">
        <f>E3-I3</f>
        <v>-3.3872443363070488</v>
      </c>
      <c r="L3" s="37">
        <f>G3-J3</f>
        <v>0.18250352703034878</v>
      </c>
    </row>
    <row r="4" spans="1:12">
      <c r="A4" s="59">
        <f>RA!A8</f>
        <v>41485</v>
      </c>
      <c r="B4" s="27">
        <v>12</v>
      </c>
      <c r="C4" s="56" t="s">
        <v>6</v>
      </c>
      <c r="D4" s="56"/>
      <c r="E4" s="30">
        <f>RA!D8</f>
        <v>456332.59610000002</v>
      </c>
      <c r="F4" s="40">
        <f>RA!I8</f>
        <v>88237.014899999995</v>
      </c>
      <c r="G4" s="31">
        <f t="shared" ref="G4:G39" si="0">E4-F4</f>
        <v>368095.58120000002</v>
      </c>
      <c r="H4" s="42">
        <f>RA!J8</f>
        <v>19.3361192371767</v>
      </c>
      <c r="I4" s="35">
        <f>VLOOKUP(B4,RMS!B:D,3,FALSE)</f>
        <v>456333.04767350398</v>
      </c>
      <c r="J4" s="36">
        <f>VLOOKUP(B4,RMS!B:E,4,FALSE)</f>
        <v>368095.58700170898</v>
      </c>
      <c r="K4" s="37">
        <f t="shared" ref="K4:K39" si="1">E4-I4</f>
        <v>-0.45157350396038964</v>
      </c>
      <c r="L4" s="37">
        <f t="shared" ref="L4:L39" si="2">G4-J4</f>
        <v>-5.8017089613713324E-3</v>
      </c>
    </row>
    <row r="5" spans="1:12">
      <c r="A5" s="59"/>
      <c r="B5" s="27">
        <v>13</v>
      </c>
      <c r="C5" s="56" t="s">
        <v>7</v>
      </c>
      <c r="D5" s="56"/>
      <c r="E5" s="30">
        <f>RA!D9</f>
        <v>160340.7549</v>
      </c>
      <c r="F5" s="40">
        <f>RA!I9</f>
        <v>24594.898499999999</v>
      </c>
      <c r="G5" s="31">
        <f t="shared" si="0"/>
        <v>135745.85639999999</v>
      </c>
      <c r="H5" s="42">
        <f>RA!J9</f>
        <v>15.3391435105436</v>
      </c>
      <c r="I5" s="35">
        <f>VLOOKUP(B5,RMS!B:D,3,FALSE)</f>
        <v>160340.75137319401</v>
      </c>
      <c r="J5" s="36">
        <f>VLOOKUP(B5,RMS!B:E,4,FALSE)</f>
        <v>135745.84624548099</v>
      </c>
      <c r="K5" s="37">
        <f t="shared" si="1"/>
        <v>3.52680598734878E-3</v>
      </c>
      <c r="L5" s="37">
        <f t="shared" si="2"/>
        <v>1.0154518997296691E-2</v>
      </c>
    </row>
    <row r="6" spans="1:12">
      <c r="A6" s="59"/>
      <c r="B6" s="27">
        <v>14</v>
      </c>
      <c r="C6" s="56" t="s">
        <v>8</v>
      </c>
      <c r="D6" s="56"/>
      <c r="E6" s="30">
        <f>RA!D10</f>
        <v>138482.71489999999</v>
      </c>
      <c r="F6" s="40">
        <f>RA!I10</f>
        <v>28444.175500000001</v>
      </c>
      <c r="G6" s="31">
        <f t="shared" si="0"/>
        <v>110038.53939999999</v>
      </c>
      <c r="H6" s="42">
        <f>RA!J10</f>
        <v>20.5398742511222</v>
      </c>
      <c r="I6" s="35">
        <f>VLOOKUP(B6,RMS!B:D,3,FALSE)</f>
        <v>138484.91835299099</v>
      </c>
      <c r="J6" s="36">
        <f>VLOOKUP(B6,RMS!B:E,4,FALSE)</f>
        <v>110038.539119658</v>
      </c>
      <c r="K6" s="37">
        <f t="shared" si="1"/>
        <v>-2.2034529910015408</v>
      </c>
      <c r="L6" s="37">
        <f t="shared" si="2"/>
        <v>2.8034199203830212E-4</v>
      </c>
    </row>
    <row r="7" spans="1:12">
      <c r="A7" s="59"/>
      <c r="B7" s="27">
        <v>15</v>
      </c>
      <c r="C7" s="56" t="s">
        <v>9</v>
      </c>
      <c r="D7" s="56"/>
      <c r="E7" s="30">
        <f>RA!D11</f>
        <v>39041.959900000002</v>
      </c>
      <c r="F7" s="40">
        <f>RA!I11</f>
        <v>6787.6207999999997</v>
      </c>
      <c r="G7" s="31">
        <f t="shared" si="0"/>
        <v>32254.339100000001</v>
      </c>
      <c r="H7" s="42">
        <f>RA!J11</f>
        <v>17.385450979882801</v>
      </c>
      <c r="I7" s="35">
        <f>VLOOKUP(B7,RMS!B:D,3,FALSE)</f>
        <v>39041.985843589697</v>
      </c>
      <c r="J7" s="36">
        <f>VLOOKUP(B7,RMS!B:E,4,FALSE)</f>
        <v>32254.3389598291</v>
      </c>
      <c r="K7" s="37">
        <f t="shared" si="1"/>
        <v>-2.5943589695089031E-2</v>
      </c>
      <c r="L7" s="37">
        <f t="shared" si="2"/>
        <v>1.4017090143170208E-4</v>
      </c>
    </row>
    <row r="8" spans="1:12">
      <c r="A8" s="59"/>
      <c r="B8" s="27">
        <v>16</v>
      </c>
      <c r="C8" s="56" t="s">
        <v>10</v>
      </c>
      <c r="D8" s="56"/>
      <c r="E8" s="30">
        <f>RA!D12</f>
        <v>116534.52929999999</v>
      </c>
      <c r="F8" s="40">
        <f>RA!I12</f>
        <v>10084.8488</v>
      </c>
      <c r="G8" s="31">
        <f t="shared" si="0"/>
        <v>106449.68049999999</v>
      </c>
      <c r="H8" s="42">
        <f>RA!J12</f>
        <v>8.6539576386309705</v>
      </c>
      <c r="I8" s="35">
        <f>VLOOKUP(B8,RMS!B:D,3,FALSE)</f>
        <v>116534.53219487199</v>
      </c>
      <c r="J8" s="36">
        <f>VLOOKUP(B8,RMS!B:E,4,FALSE)</f>
        <v>106449.68043418801</v>
      </c>
      <c r="K8" s="37">
        <f t="shared" si="1"/>
        <v>-2.8948719991603866E-3</v>
      </c>
      <c r="L8" s="37">
        <f t="shared" si="2"/>
        <v>6.5811982494778931E-5</v>
      </c>
    </row>
    <row r="9" spans="1:12">
      <c r="A9" s="59"/>
      <c r="B9" s="27">
        <v>17</v>
      </c>
      <c r="C9" s="56" t="s">
        <v>11</v>
      </c>
      <c r="D9" s="56"/>
      <c r="E9" s="30">
        <f>RA!D13</f>
        <v>243629.46119999999</v>
      </c>
      <c r="F9" s="40">
        <f>RA!I13</f>
        <v>62049.856399999997</v>
      </c>
      <c r="G9" s="31">
        <f t="shared" si="0"/>
        <v>181579.6048</v>
      </c>
      <c r="H9" s="42">
        <f>RA!J13</f>
        <v>25.4689461998449</v>
      </c>
      <c r="I9" s="35">
        <f>VLOOKUP(B9,RMS!B:D,3,FALSE)</f>
        <v>243629.548421368</v>
      </c>
      <c r="J9" s="36">
        <f>VLOOKUP(B9,RMS!B:E,4,FALSE)</f>
        <v>181579.60380769201</v>
      </c>
      <c r="K9" s="37">
        <f t="shared" si="1"/>
        <v>-8.7221368012251332E-2</v>
      </c>
      <c r="L9" s="37">
        <f t="shared" si="2"/>
        <v>9.9230799241922796E-4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139493.6225</v>
      </c>
      <c r="F10" s="40">
        <f>RA!I14</f>
        <v>3249.6073000000001</v>
      </c>
      <c r="G10" s="31">
        <f t="shared" si="0"/>
        <v>136244.01519999999</v>
      </c>
      <c r="H10" s="42">
        <f>RA!J14</f>
        <v>2.3295740993463698</v>
      </c>
      <c r="I10" s="35">
        <f>VLOOKUP(B10,RMS!B:D,3,FALSE)</f>
        <v>139493.63343675199</v>
      </c>
      <c r="J10" s="36">
        <f>VLOOKUP(B10,RMS!B:E,4,FALSE)</f>
        <v>136244.01835812</v>
      </c>
      <c r="K10" s="37">
        <f t="shared" si="1"/>
        <v>-1.0936751990811899E-2</v>
      </c>
      <c r="L10" s="37">
        <f t="shared" si="2"/>
        <v>-3.1581200018990785E-3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83295.372799999997</v>
      </c>
      <c r="F11" s="40">
        <f>RA!I15</f>
        <v>7088.2572</v>
      </c>
      <c r="G11" s="31">
        <f t="shared" si="0"/>
        <v>76207.11559999999</v>
      </c>
      <c r="H11" s="42">
        <f>RA!J15</f>
        <v>8.5097850717585093</v>
      </c>
      <c r="I11" s="35">
        <f>VLOOKUP(B11,RMS!B:D,3,FALSE)</f>
        <v>83295.434964957298</v>
      </c>
      <c r="J11" s="36">
        <f>VLOOKUP(B11,RMS!B:E,4,FALSE)</f>
        <v>76207.116594017105</v>
      </c>
      <c r="K11" s="37">
        <f t="shared" si="1"/>
        <v>-6.2164957300410606E-2</v>
      </c>
      <c r="L11" s="37">
        <f t="shared" si="2"/>
        <v>-9.9401711486279964E-4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881092.25219999999</v>
      </c>
      <c r="F12" s="40">
        <f>RA!I16</f>
        <v>-33021.747499999998</v>
      </c>
      <c r="G12" s="31">
        <f t="shared" si="0"/>
        <v>914113.99970000004</v>
      </c>
      <c r="H12" s="42">
        <f>RA!J16</f>
        <v>-3.74781952940205</v>
      </c>
      <c r="I12" s="35">
        <f>VLOOKUP(B12,RMS!B:D,3,FALSE)</f>
        <v>881091.56590000005</v>
      </c>
      <c r="J12" s="36">
        <f>VLOOKUP(B12,RMS!B:E,4,FALSE)</f>
        <v>914113.99970000004</v>
      </c>
      <c r="K12" s="37">
        <f t="shared" si="1"/>
        <v>0.68629999994300306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405230.89620000002</v>
      </c>
      <c r="F13" s="40">
        <f>RA!I17</f>
        <v>44081.3586</v>
      </c>
      <c r="G13" s="31">
        <f t="shared" si="0"/>
        <v>361149.53760000004</v>
      </c>
      <c r="H13" s="42">
        <f>RA!J17</f>
        <v>10.878084325101399</v>
      </c>
      <c r="I13" s="35">
        <f>VLOOKUP(B13,RMS!B:D,3,FALSE)</f>
        <v>405230.91301965801</v>
      </c>
      <c r="J13" s="36">
        <f>VLOOKUP(B13,RMS!B:E,4,FALSE)</f>
        <v>361149.536732479</v>
      </c>
      <c r="K13" s="37">
        <f t="shared" si="1"/>
        <v>-1.6819657990708947E-2</v>
      </c>
      <c r="L13" s="37">
        <f t="shared" si="2"/>
        <v>8.6752104107290506E-4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1657860.4391000001</v>
      </c>
      <c r="F14" s="40">
        <f>RA!I18</f>
        <v>87729.451400000005</v>
      </c>
      <c r="G14" s="31">
        <f t="shared" si="0"/>
        <v>1570130.9877000002</v>
      </c>
      <c r="H14" s="42">
        <f>RA!J18</f>
        <v>5.29172717624082</v>
      </c>
      <c r="I14" s="35">
        <f>VLOOKUP(B14,RMS!B:D,3,FALSE)</f>
        <v>1657860.6178136801</v>
      </c>
      <c r="J14" s="36">
        <f>VLOOKUP(B14,RMS!B:E,4,FALSE)</f>
        <v>1570130.9678273499</v>
      </c>
      <c r="K14" s="37">
        <f t="shared" si="1"/>
        <v>-0.1787136800121516</v>
      </c>
      <c r="L14" s="37">
        <f t="shared" si="2"/>
        <v>1.98726502712816E-2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609175.36809999996</v>
      </c>
      <c r="F15" s="40">
        <f>RA!I19</f>
        <v>46916.694600000003</v>
      </c>
      <c r="G15" s="31">
        <f t="shared" si="0"/>
        <v>562258.67349999992</v>
      </c>
      <c r="H15" s="42">
        <f>RA!J19</f>
        <v>7.7016729593535302</v>
      </c>
      <c r="I15" s="35">
        <f>VLOOKUP(B15,RMS!B:D,3,FALSE)</f>
        <v>609175.33349487197</v>
      </c>
      <c r="J15" s="36">
        <f>VLOOKUP(B15,RMS!B:E,4,FALSE)</f>
        <v>562258.673482051</v>
      </c>
      <c r="K15" s="37">
        <f t="shared" si="1"/>
        <v>3.4605127992108464E-2</v>
      </c>
      <c r="L15" s="37">
        <f t="shared" si="2"/>
        <v>1.794891431927681E-5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2126421.9230999998</v>
      </c>
      <c r="F16" s="40">
        <f>RA!I20</f>
        <v>2405.3548999999998</v>
      </c>
      <c r="G16" s="31">
        <f t="shared" si="0"/>
        <v>2124016.5681999996</v>
      </c>
      <c r="H16" s="42">
        <f>RA!J20</f>
        <v>0.113117480301998</v>
      </c>
      <c r="I16" s="35">
        <f>VLOOKUP(B16,RMS!B:D,3,FALSE)</f>
        <v>2126422.0033</v>
      </c>
      <c r="J16" s="36">
        <f>VLOOKUP(B16,RMS!B:E,4,FALSE)</f>
        <v>2124016.5682000001</v>
      </c>
      <c r="K16" s="37">
        <f t="shared" si="1"/>
        <v>-8.0200000200420618E-2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321971.08970000001</v>
      </c>
      <c r="F17" s="40">
        <f>RA!I21</f>
        <v>20308.813300000002</v>
      </c>
      <c r="G17" s="31">
        <f t="shared" si="0"/>
        <v>301662.27640000003</v>
      </c>
      <c r="H17" s="42">
        <f>RA!J21</f>
        <v>6.3076511990324802</v>
      </c>
      <c r="I17" s="35">
        <f>VLOOKUP(B17,RMS!B:D,3,FALSE)</f>
        <v>321971.03762222198</v>
      </c>
      <c r="J17" s="36">
        <f>VLOOKUP(B17,RMS!B:E,4,FALSE)</f>
        <v>301662.27636666701</v>
      </c>
      <c r="K17" s="37">
        <f t="shared" si="1"/>
        <v>5.2077778032980859E-2</v>
      </c>
      <c r="L17" s="37">
        <f t="shared" si="2"/>
        <v>3.3333024475723505E-5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1141809.2853000001</v>
      </c>
      <c r="F18" s="40">
        <f>RA!I22</f>
        <v>100525.8979</v>
      </c>
      <c r="G18" s="31">
        <f t="shared" si="0"/>
        <v>1041283.3874000001</v>
      </c>
      <c r="H18" s="42">
        <f>RA!J22</f>
        <v>8.8040883179179694</v>
      </c>
      <c r="I18" s="35">
        <f>VLOOKUP(B18,RMS!B:D,3,FALSE)</f>
        <v>1141809.6748176999</v>
      </c>
      <c r="J18" s="36">
        <f>VLOOKUP(B18,RMS!B:E,4,FALSE)</f>
        <v>1041283.38591504</v>
      </c>
      <c r="K18" s="37">
        <f t="shared" si="1"/>
        <v>-0.38951769983395934</v>
      </c>
      <c r="L18" s="37">
        <f t="shared" si="2"/>
        <v>1.4849600847810507E-3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2232317.8774000001</v>
      </c>
      <c r="F19" s="40">
        <f>RA!I23</f>
        <v>125760.8821</v>
      </c>
      <c r="G19" s="31">
        <f t="shared" si="0"/>
        <v>2106556.9953000001</v>
      </c>
      <c r="H19" s="42">
        <f>RA!J23</f>
        <v>5.63364578912367</v>
      </c>
      <c r="I19" s="35">
        <f>VLOOKUP(B19,RMS!B:D,3,FALSE)</f>
        <v>2232318.8503025598</v>
      </c>
      <c r="J19" s="36">
        <f>VLOOKUP(B19,RMS!B:E,4,FALSE)</f>
        <v>2106557.02464103</v>
      </c>
      <c r="K19" s="37">
        <f t="shared" si="1"/>
        <v>-0.97290255967527628</v>
      </c>
      <c r="L19" s="37">
        <f t="shared" si="2"/>
        <v>-2.9341029934585094E-2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301503.10940000002</v>
      </c>
      <c r="F20" s="40">
        <f>RA!I24</f>
        <v>51232.380799999999</v>
      </c>
      <c r="G20" s="31">
        <f t="shared" si="0"/>
        <v>250270.72860000003</v>
      </c>
      <c r="H20" s="42">
        <f>RA!J24</f>
        <v>16.9923225342365</v>
      </c>
      <c r="I20" s="35">
        <f>VLOOKUP(B20,RMS!B:D,3,FALSE)</f>
        <v>301503.12508734601</v>
      </c>
      <c r="J20" s="36">
        <f>VLOOKUP(B20,RMS!B:E,4,FALSE)</f>
        <v>250270.722903566</v>
      </c>
      <c r="K20" s="37">
        <f t="shared" si="1"/>
        <v>-1.5687345992773771E-2</v>
      </c>
      <c r="L20" s="37">
        <f t="shared" si="2"/>
        <v>5.6964340328704566E-3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211726.1985</v>
      </c>
      <c r="F21" s="40">
        <f>RA!I25</f>
        <v>19133.0458</v>
      </c>
      <c r="G21" s="31">
        <f t="shared" si="0"/>
        <v>192593.15270000001</v>
      </c>
      <c r="H21" s="42">
        <f>RA!J25</f>
        <v>9.0366926415107791</v>
      </c>
      <c r="I21" s="35">
        <f>VLOOKUP(B21,RMS!B:D,3,FALSE)</f>
        <v>211726.195655238</v>
      </c>
      <c r="J21" s="36">
        <f>VLOOKUP(B21,RMS!B:E,4,FALSE)</f>
        <v>192593.06824419199</v>
      </c>
      <c r="K21" s="37">
        <f t="shared" si="1"/>
        <v>2.8447619988583028E-3</v>
      </c>
      <c r="L21" s="37">
        <f t="shared" si="2"/>
        <v>8.4455808013444766E-2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572146.13399999996</v>
      </c>
      <c r="F22" s="40">
        <f>RA!I26</f>
        <v>112178.97809999999</v>
      </c>
      <c r="G22" s="31">
        <f t="shared" si="0"/>
        <v>459967.15589999995</v>
      </c>
      <c r="H22" s="42">
        <f>RA!J26</f>
        <v>19.60670035743</v>
      </c>
      <c r="I22" s="35">
        <f>VLOOKUP(B22,RMS!B:D,3,FALSE)</f>
        <v>572146.06825228804</v>
      </c>
      <c r="J22" s="36">
        <f>VLOOKUP(B22,RMS!B:E,4,FALSE)</f>
        <v>459967.15862080001</v>
      </c>
      <c r="K22" s="37">
        <f t="shared" si="1"/>
        <v>6.5747711923904717E-2</v>
      </c>
      <c r="L22" s="37">
        <f t="shared" si="2"/>
        <v>-2.720800053793937E-3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226130.92929999999</v>
      </c>
      <c r="F23" s="40">
        <f>RA!I27</f>
        <v>63852.560400000002</v>
      </c>
      <c r="G23" s="31">
        <f t="shared" si="0"/>
        <v>162278.3689</v>
      </c>
      <c r="H23" s="42">
        <f>RA!J27</f>
        <v>28.236986686279</v>
      </c>
      <c r="I23" s="35">
        <f>VLOOKUP(B23,RMS!B:D,3,FALSE)</f>
        <v>226130.89409534799</v>
      </c>
      <c r="J23" s="36">
        <f>VLOOKUP(B23,RMS!B:E,4,FALSE)</f>
        <v>162278.36244360101</v>
      </c>
      <c r="K23" s="37">
        <f t="shared" si="1"/>
        <v>3.5204651998355985E-2</v>
      </c>
      <c r="L23" s="37">
        <f t="shared" si="2"/>
        <v>6.456398987211287E-3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825817.94180000003</v>
      </c>
      <c r="F24" s="40">
        <f>RA!I28</f>
        <v>30138.787700000001</v>
      </c>
      <c r="G24" s="31">
        <f t="shared" si="0"/>
        <v>795679.15410000004</v>
      </c>
      <c r="H24" s="42">
        <f>RA!J28</f>
        <v>3.64956804332778</v>
      </c>
      <c r="I24" s="35">
        <f>VLOOKUP(B24,RMS!B:D,3,FALSE)</f>
        <v>825817.94117610599</v>
      </c>
      <c r="J24" s="36">
        <f>VLOOKUP(B24,RMS!B:E,4,FALSE)</f>
        <v>795679.13877083396</v>
      </c>
      <c r="K24" s="37">
        <f t="shared" si="1"/>
        <v>6.238940404728055E-4</v>
      </c>
      <c r="L24" s="37">
        <f t="shared" si="2"/>
        <v>1.5329166082665324E-2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612788.08739999996</v>
      </c>
      <c r="F25" s="40">
        <f>RA!I29</f>
        <v>83747.185299999997</v>
      </c>
      <c r="G25" s="31">
        <f t="shared" si="0"/>
        <v>529040.90209999995</v>
      </c>
      <c r="H25" s="42">
        <f>RA!J29</f>
        <v>13.6665818122103</v>
      </c>
      <c r="I25" s="35">
        <f>VLOOKUP(B25,RMS!B:D,3,FALSE)</f>
        <v>612788.086136283</v>
      </c>
      <c r="J25" s="36">
        <f>VLOOKUP(B25,RMS!B:E,4,FALSE)</f>
        <v>529040.91220436699</v>
      </c>
      <c r="K25" s="37">
        <f t="shared" si="1"/>
        <v>1.2637169566005468E-3</v>
      </c>
      <c r="L25" s="37">
        <f t="shared" si="2"/>
        <v>-1.0104367043823004E-2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1002604.0555</v>
      </c>
      <c r="F26" s="40">
        <f>RA!I30</f>
        <v>139219.8836</v>
      </c>
      <c r="G26" s="31">
        <f t="shared" si="0"/>
        <v>863384.17189999996</v>
      </c>
      <c r="H26" s="42">
        <f>RA!J30</f>
        <v>13.8858288909046</v>
      </c>
      <c r="I26" s="35">
        <f>VLOOKUP(B26,RMS!B:D,3,FALSE)</f>
        <v>1002604.02703009</v>
      </c>
      <c r="J26" s="36">
        <f>VLOOKUP(B26,RMS!B:E,4,FALSE)</f>
        <v>863384.20436062</v>
      </c>
      <c r="K26" s="37">
        <f t="shared" si="1"/>
        <v>2.8469910030253232E-2</v>
      </c>
      <c r="L26" s="37">
        <f t="shared" si="2"/>
        <v>-3.2460620044730604E-2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640255.15020000003</v>
      </c>
      <c r="F27" s="40">
        <f>RA!I31</f>
        <v>43688.344299999997</v>
      </c>
      <c r="G27" s="31">
        <f t="shared" si="0"/>
        <v>596566.80590000004</v>
      </c>
      <c r="H27" s="42">
        <f>RA!J31</f>
        <v>6.8235834239447897</v>
      </c>
      <c r="I27" s="35">
        <f>VLOOKUP(B27,RMS!B:D,3,FALSE)</f>
        <v>640255.04690052895</v>
      </c>
      <c r="J27" s="36">
        <f>VLOOKUP(B27,RMS!B:E,4,FALSE)</f>
        <v>596566.66948672605</v>
      </c>
      <c r="K27" s="37">
        <f t="shared" si="1"/>
        <v>0.10329947108402848</v>
      </c>
      <c r="L27" s="37">
        <f t="shared" si="2"/>
        <v>0.13641327398363501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125888.5355</v>
      </c>
      <c r="F28" s="40">
        <f>RA!I32</f>
        <v>32115.7101</v>
      </c>
      <c r="G28" s="31">
        <f t="shared" si="0"/>
        <v>93772.825400000002</v>
      </c>
      <c r="H28" s="42">
        <f>RA!J32</f>
        <v>25.5112270330605</v>
      </c>
      <c r="I28" s="35">
        <f>VLOOKUP(B28,RMS!B:D,3,FALSE)</f>
        <v>125888.443008706</v>
      </c>
      <c r="J28" s="36">
        <f>VLOOKUP(B28,RMS!B:E,4,FALSE)</f>
        <v>93772.841856712403</v>
      </c>
      <c r="K28" s="37">
        <f t="shared" si="1"/>
        <v>9.2491293995408341E-2</v>
      </c>
      <c r="L28" s="37">
        <f t="shared" si="2"/>
        <v>-1.6456712401122786E-2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37.470199999999998</v>
      </c>
      <c r="F29" s="40">
        <f>RA!I33</f>
        <v>-2.0817000000000001</v>
      </c>
      <c r="G29" s="31">
        <f t="shared" si="0"/>
        <v>39.551899999999996</v>
      </c>
      <c r="H29" s="42">
        <f>RA!J33</f>
        <v>-5.5556148619436199</v>
      </c>
      <c r="I29" s="35">
        <f>VLOOKUP(B29,RMS!B:D,3,FALSE)</f>
        <v>37.469900000000003</v>
      </c>
      <c r="J29" s="36">
        <f>VLOOKUP(B29,RMS!B:E,4,FALSE)</f>
        <v>39.551900000000003</v>
      </c>
      <c r="K29" s="37">
        <f t="shared" si="1"/>
        <v>2.9999999999574811E-4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121509.5367</v>
      </c>
      <c r="F31" s="40">
        <f>RA!I35</f>
        <v>17302.7657</v>
      </c>
      <c r="G31" s="31">
        <f t="shared" si="0"/>
        <v>104206.77099999999</v>
      </c>
      <c r="H31" s="42">
        <f>RA!J35</f>
        <v>14.2398417193537</v>
      </c>
      <c r="I31" s="35">
        <f>VLOOKUP(B31,RMS!B:D,3,FALSE)</f>
        <v>121509.5362</v>
      </c>
      <c r="J31" s="36">
        <f>VLOOKUP(B31,RMS!B:E,4,FALSE)</f>
        <v>104206.7706</v>
      </c>
      <c r="K31" s="37">
        <f t="shared" si="1"/>
        <v>4.999999946448952E-4</v>
      </c>
      <c r="L31" s="37">
        <f t="shared" si="2"/>
        <v>3.9999998989515007E-4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342133.7597</v>
      </c>
      <c r="F35" s="40">
        <f>RA!I39</f>
        <v>16333.7107</v>
      </c>
      <c r="G35" s="31">
        <f t="shared" si="0"/>
        <v>325800.049</v>
      </c>
      <c r="H35" s="42">
        <f>RA!J39</f>
        <v>4.7740716129043301</v>
      </c>
      <c r="I35" s="35">
        <f>VLOOKUP(B35,RMS!B:D,3,FALSE)</f>
        <v>342133.76068376098</v>
      </c>
      <c r="J35" s="36">
        <f>VLOOKUP(B35,RMS!B:E,4,FALSE)</f>
        <v>325800.052136752</v>
      </c>
      <c r="K35" s="37">
        <f t="shared" si="1"/>
        <v>-9.837609832175076E-4</v>
      </c>
      <c r="L35" s="37">
        <f t="shared" si="2"/>
        <v>-3.1367519986815751E-3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391450.43709999998</v>
      </c>
      <c r="F36" s="40">
        <f>RA!I40</f>
        <v>-15793.184300000001</v>
      </c>
      <c r="G36" s="31">
        <f t="shared" si="0"/>
        <v>407243.6214</v>
      </c>
      <c r="H36" s="42">
        <f>RA!J40</f>
        <v>-4.0345297394483399</v>
      </c>
      <c r="I36" s="35">
        <f>VLOOKUP(B36,RMS!B:D,3,FALSE)</f>
        <v>391450.43265555601</v>
      </c>
      <c r="J36" s="36">
        <f>VLOOKUP(B36,RMS!B:E,4,FALSE)</f>
        <v>407243.61725811998</v>
      </c>
      <c r="K36" s="37">
        <f t="shared" si="1"/>
        <v>4.4444439699873328E-3</v>
      </c>
      <c r="L36" s="37">
        <f t="shared" si="2"/>
        <v>4.141880024690181E-3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47190.428099999997</v>
      </c>
      <c r="F39" s="40">
        <f>RA!I43</f>
        <v>4384.5410000000002</v>
      </c>
      <c r="G39" s="31">
        <f t="shared" si="0"/>
        <v>42805.8871</v>
      </c>
      <c r="H39" s="42">
        <f>RA!J43</f>
        <v>9.2911659769409898</v>
      </c>
      <c r="I39" s="35">
        <f>VLOOKUP(B39,RMS!B:D,3,FALSE)</f>
        <v>47190.428031162497</v>
      </c>
      <c r="J39" s="36">
        <f>VLOOKUP(B39,RMS!B:E,4,FALSE)</f>
        <v>42805.887224869497</v>
      </c>
      <c r="K39" s="37">
        <f t="shared" si="1"/>
        <v>6.883750029373914E-5</v>
      </c>
      <c r="L39" s="37">
        <f t="shared" si="2"/>
        <v>-1.2486949708545581E-4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43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43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13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7" t="s">
        <v>5</v>
      </c>
      <c r="B7" s="68"/>
      <c r="C7" s="69"/>
      <c r="D7" s="7">
        <v>16174211.916099999</v>
      </c>
      <c r="E7" s="7">
        <v>19380736</v>
      </c>
      <c r="F7" s="44">
        <v>83.4550964220347</v>
      </c>
      <c r="G7" s="16"/>
      <c r="H7" s="16"/>
      <c r="I7" s="7">
        <v>1222775.6122000001</v>
      </c>
      <c r="J7" s="44">
        <v>7.5600320964190804</v>
      </c>
      <c r="K7" s="16"/>
      <c r="L7" s="16"/>
      <c r="M7" s="16"/>
      <c r="N7" s="7">
        <v>477399114.55040002</v>
      </c>
      <c r="O7" s="7">
        <v>1335312087.2829001</v>
      </c>
      <c r="P7" s="7">
        <v>976053</v>
      </c>
      <c r="Q7" s="7">
        <v>983238</v>
      </c>
      <c r="R7" s="44">
        <v>-0.73074881157969596</v>
      </c>
      <c r="S7" s="7">
        <v>18.9856287112483</v>
      </c>
      <c r="T7" s="7">
        <v>17.403005290072201</v>
      </c>
      <c r="U7" s="53">
        <v>9.0939662132890593</v>
      </c>
    </row>
    <row r="8" spans="1:23" ht="12" thickBot="1">
      <c r="A8" s="70">
        <v>41485</v>
      </c>
      <c r="B8" s="63" t="s">
        <v>6</v>
      </c>
      <c r="C8" s="64"/>
      <c r="D8" s="8">
        <v>456332.59610000002</v>
      </c>
      <c r="E8" s="8">
        <v>484880</v>
      </c>
      <c r="F8" s="45">
        <v>94.1124806343838</v>
      </c>
      <c r="G8" s="9"/>
      <c r="H8" s="9"/>
      <c r="I8" s="8">
        <v>88237.014899999995</v>
      </c>
      <c r="J8" s="45">
        <v>19.3361192371767</v>
      </c>
      <c r="K8" s="9"/>
      <c r="L8" s="9"/>
      <c r="M8" s="9"/>
      <c r="N8" s="8">
        <v>16156606.3419</v>
      </c>
      <c r="O8" s="8">
        <v>41622376.586300001</v>
      </c>
      <c r="P8" s="8">
        <v>22891</v>
      </c>
      <c r="Q8" s="8">
        <v>23210</v>
      </c>
      <c r="R8" s="45">
        <v>-1.3744075829383899</v>
      </c>
      <c r="S8" s="8">
        <v>23.500122755668201</v>
      </c>
      <c r="T8" s="8">
        <v>25.084279620853099</v>
      </c>
      <c r="U8" s="54">
        <v>-6.31533729144037</v>
      </c>
    </row>
    <row r="9" spans="1:23" ht="12" thickBot="1">
      <c r="A9" s="71"/>
      <c r="B9" s="63" t="s">
        <v>7</v>
      </c>
      <c r="C9" s="64"/>
      <c r="D9" s="8">
        <v>160340.7549</v>
      </c>
      <c r="E9" s="8">
        <v>115415</v>
      </c>
      <c r="F9" s="45">
        <v>138.92540389030901</v>
      </c>
      <c r="G9" s="9"/>
      <c r="H9" s="9"/>
      <c r="I9" s="8">
        <v>24594.898499999999</v>
      </c>
      <c r="J9" s="45">
        <v>15.3391435105436</v>
      </c>
      <c r="K9" s="9"/>
      <c r="L9" s="9"/>
      <c r="M9" s="9"/>
      <c r="N9" s="8">
        <v>3264035.1529999999</v>
      </c>
      <c r="O9" s="8">
        <v>8347010.3743000003</v>
      </c>
      <c r="P9" s="8">
        <v>6303</v>
      </c>
      <c r="Q9" s="8">
        <v>6330</v>
      </c>
      <c r="R9" s="45">
        <v>-0.42654028436018798</v>
      </c>
      <c r="S9" s="8">
        <v>29.041416785657599</v>
      </c>
      <c r="T9" s="8">
        <v>17.758281200631899</v>
      </c>
      <c r="U9" s="54">
        <v>63.537317928180002</v>
      </c>
    </row>
    <row r="10" spans="1:23" ht="12" thickBot="1">
      <c r="A10" s="71"/>
      <c r="B10" s="63" t="s">
        <v>8</v>
      </c>
      <c r="C10" s="64"/>
      <c r="D10" s="8">
        <v>138482.71489999999</v>
      </c>
      <c r="E10" s="8">
        <v>165301</v>
      </c>
      <c r="F10" s="45">
        <v>83.7760902232896</v>
      </c>
      <c r="G10" s="9"/>
      <c r="H10" s="9"/>
      <c r="I10" s="8">
        <v>28444.175500000001</v>
      </c>
      <c r="J10" s="45">
        <v>20.5398742511222</v>
      </c>
      <c r="K10" s="9"/>
      <c r="L10" s="9"/>
      <c r="M10" s="9"/>
      <c r="N10" s="8">
        <v>4801993.4221999999</v>
      </c>
      <c r="O10" s="8">
        <v>13213297.5847</v>
      </c>
      <c r="P10" s="8">
        <v>91761</v>
      </c>
      <c r="Q10" s="8">
        <v>94158</v>
      </c>
      <c r="R10" s="45">
        <v>-2.5457210221117701</v>
      </c>
      <c r="S10" s="8">
        <v>1.77551061998017</v>
      </c>
      <c r="T10" s="8">
        <v>1.7216831283587199</v>
      </c>
      <c r="U10" s="54">
        <v>3.1264459025490701</v>
      </c>
    </row>
    <row r="11" spans="1:23" ht="12" thickBot="1">
      <c r="A11" s="71"/>
      <c r="B11" s="63" t="s">
        <v>9</v>
      </c>
      <c r="C11" s="64"/>
      <c r="D11" s="8">
        <v>39041.959900000002</v>
      </c>
      <c r="E11" s="8">
        <v>54242</v>
      </c>
      <c r="F11" s="45">
        <v>71.977360532428804</v>
      </c>
      <c r="G11" s="9"/>
      <c r="H11" s="9"/>
      <c r="I11" s="8">
        <v>6787.6207999999997</v>
      </c>
      <c r="J11" s="45">
        <v>17.385450979882801</v>
      </c>
      <c r="K11" s="9"/>
      <c r="L11" s="9"/>
      <c r="M11" s="9"/>
      <c r="N11" s="8">
        <v>1418271.8171999999</v>
      </c>
      <c r="O11" s="8">
        <v>4637092.1249000002</v>
      </c>
      <c r="P11" s="8">
        <v>2367</v>
      </c>
      <c r="Q11" s="8">
        <v>2326</v>
      </c>
      <c r="R11" s="45">
        <v>1.7626827171109301</v>
      </c>
      <c r="S11" s="8">
        <v>19.590561892691198</v>
      </c>
      <c r="T11" s="8">
        <v>19.663779019776399</v>
      </c>
      <c r="U11" s="54">
        <v>-0.37234514795775298</v>
      </c>
    </row>
    <row r="12" spans="1:23" ht="12" thickBot="1">
      <c r="A12" s="71"/>
      <c r="B12" s="63" t="s">
        <v>10</v>
      </c>
      <c r="C12" s="64"/>
      <c r="D12" s="8">
        <v>116534.52929999999</v>
      </c>
      <c r="E12" s="8">
        <v>155495</v>
      </c>
      <c r="F12" s="45">
        <v>74.944229267822095</v>
      </c>
      <c r="G12" s="9"/>
      <c r="H12" s="9"/>
      <c r="I12" s="8">
        <v>10084.8488</v>
      </c>
      <c r="J12" s="45">
        <v>8.6539576386309705</v>
      </c>
      <c r="K12" s="9"/>
      <c r="L12" s="9"/>
      <c r="M12" s="9"/>
      <c r="N12" s="8">
        <v>4861418.7775999997</v>
      </c>
      <c r="O12" s="8">
        <v>17902809.558400001</v>
      </c>
      <c r="P12" s="8">
        <v>1781</v>
      </c>
      <c r="Q12" s="8">
        <v>1735</v>
      </c>
      <c r="R12" s="45">
        <v>2.6512968299711801</v>
      </c>
      <c r="S12" s="8">
        <v>77.874138124649093</v>
      </c>
      <c r="T12" s="8">
        <v>74.404512968299699</v>
      </c>
      <c r="U12" s="54">
        <v>4.6631918118025899</v>
      </c>
    </row>
    <row r="13" spans="1:23" ht="12" thickBot="1">
      <c r="A13" s="71"/>
      <c r="B13" s="63" t="s">
        <v>11</v>
      </c>
      <c r="C13" s="64"/>
      <c r="D13" s="8">
        <v>243629.46119999999</v>
      </c>
      <c r="E13" s="8">
        <v>326786</v>
      </c>
      <c r="F13" s="45">
        <v>74.553212561125605</v>
      </c>
      <c r="G13" s="9"/>
      <c r="H13" s="9"/>
      <c r="I13" s="8">
        <v>62049.856399999997</v>
      </c>
      <c r="J13" s="45">
        <v>25.4689461998449</v>
      </c>
      <c r="K13" s="9"/>
      <c r="L13" s="9"/>
      <c r="M13" s="9"/>
      <c r="N13" s="8">
        <v>8701712.0402000006</v>
      </c>
      <c r="O13" s="8">
        <v>23432029.3125</v>
      </c>
      <c r="P13" s="8">
        <v>10391</v>
      </c>
      <c r="Q13" s="8">
        <v>10326</v>
      </c>
      <c r="R13" s="45">
        <v>0.62947898508618505</v>
      </c>
      <c r="S13" s="8">
        <v>27.649416803002602</v>
      </c>
      <c r="T13" s="8">
        <v>27.635748595777699</v>
      </c>
      <c r="U13" s="54">
        <v>4.9458429459891998E-2</v>
      </c>
    </row>
    <row r="14" spans="1:23" ht="12" thickBot="1">
      <c r="A14" s="71"/>
      <c r="B14" s="63" t="s">
        <v>12</v>
      </c>
      <c r="C14" s="64"/>
      <c r="D14" s="8">
        <v>139493.6225</v>
      </c>
      <c r="E14" s="8">
        <v>154532</v>
      </c>
      <c r="F14" s="45">
        <v>90.268437928713794</v>
      </c>
      <c r="G14" s="9"/>
      <c r="H14" s="9"/>
      <c r="I14" s="8">
        <v>3249.6073000000001</v>
      </c>
      <c r="J14" s="45">
        <v>2.3295740993463698</v>
      </c>
      <c r="K14" s="9"/>
      <c r="L14" s="9"/>
      <c r="M14" s="9"/>
      <c r="N14" s="8">
        <v>4651927.9255999997</v>
      </c>
      <c r="O14" s="8">
        <v>13277651.547900001</v>
      </c>
      <c r="P14" s="8">
        <v>2992</v>
      </c>
      <c r="Q14" s="8">
        <v>3015</v>
      </c>
      <c r="R14" s="45">
        <v>-0.76285240464345505</v>
      </c>
      <c r="S14" s="8">
        <v>55.167667112299497</v>
      </c>
      <c r="T14" s="8">
        <v>55.841134328358201</v>
      </c>
      <c r="U14" s="54">
        <v>-1.2060414319283099</v>
      </c>
    </row>
    <row r="15" spans="1:23" ht="12" thickBot="1">
      <c r="A15" s="71"/>
      <c r="B15" s="63" t="s">
        <v>13</v>
      </c>
      <c r="C15" s="64"/>
      <c r="D15" s="8">
        <v>83295.372799999997</v>
      </c>
      <c r="E15" s="8">
        <v>87186</v>
      </c>
      <c r="F15" s="45">
        <v>95.537555112059295</v>
      </c>
      <c r="G15" s="9"/>
      <c r="H15" s="9"/>
      <c r="I15" s="8">
        <v>7088.2572</v>
      </c>
      <c r="J15" s="45">
        <v>8.5097850717585093</v>
      </c>
      <c r="K15" s="9"/>
      <c r="L15" s="9"/>
      <c r="M15" s="9"/>
      <c r="N15" s="8">
        <v>3408018.9007999999</v>
      </c>
      <c r="O15" s="8">
        <v>8915670.7105</v>
      </c>
      <c r="P15" s="8">
        <v>4164</v>
      </c>
      <c r="Q15" s="8">
        <v>4288</v>
      </c>
      <c r="R15" s="45">
        <v>-2.8917910447761201</v>
      </c>
      <c r="S15" s="8">
        <v>23.5602305475504</v>
      </c>
      <c r="T15" s="8">
        <v>23.254829757462701</v>
      </c>
      <c r="U15" s="54">
        <v>1.3132789759071</v>
      </c>
    </row>
    <row r="16" spans="1:23" ht="12" thickBot="1">
      <c r="A16" s="71"/>
      <c r="B16" s="63" t="s">
        <v>14</v>
      </c>
      <c r="C16" s="64"/>
      <c r="D16" s="8">
        <v>881092.25219999999</v>
      </c>
      <c r="E16" s="8">
        <v>1107868</v>
      </c>
      <c r="F16" s="45">
        <v>79.530436134990794</v>
      </c>
      <c r="G16" s="9"/>
      <c r="H16" s="9"/>
      <c r="I16" s="8">
        <v>-33021.747499999998</v>
      </c>
      <c r="J16" s="45">
        <v>-3.74781952940205</v>
      </c>
      <c r="K16" s="9"/>
      <c r="L16" s="9"/>
      <c r="M16" s="9"/>
      <c r="N16" s="8">
        <v>28295822.501499999</v>
      </c>
      <c r="O16" s="8">
        <v>74991817.911799997</v>
      </c>
      <c r="P16" s="8">
        <v>72389</v>
      </c>
      <c r="Q16" s="8">
        <v>69696</v>
      </c>
      <c r="R16" s="45">
        <v>3.8639233241505999</v>
      </c>
      <c r="S16" s="8">
        <v>14.3326258133142</v>
      </c>
      <c r="T16" s="8">
        <v>17.1480337465565</v>
      </c>
      <c r="U16" s="54">
        <v>-16.418255147227399</v>
      </c>
    </row>
    <row r="17" spans="1:21" ht="12" thickBot="1">
      <c r="A17" s="71"/>
      <c r="B17" s="63" t="s">
        <v>15</v>
      </c>
      <c r="C17" s="64"/>
      <c r="D17" s="8">
        <v>405230.89620000002</v>
      </c>
      <c r="E17" s="8">
        <v>791108</v>
      </c>
      <c r="F17" s="45">
        <v>51.223207981716797</v>
      </c>
      <c r="G17" s="9"/>
      <c r="H17" s="9"/>
      <c r="I17" s="8">
        <v>44081.3586</v>
      </c>
      <c r="J17" s="45">
        <v>10.878084325101399</v>
      </c>
      <c r="K17" s="9"/>
      <c r="L17" s="9"/>
      <c r="M17" s="9"/>
      <c r="N17" s="8">
        <v>15936316.5835</v>
      </c>
      <c r="O17" s="8">
        <v>52787985.699299999</v>
      </c>
      <c r="P17" s="8">
        <v>12388</v>
      </c>
      <c r="Q17" s="8">
        <v>12186</v>
      </c>
      <c r="R17" s="45">
        <v>1.65763991465617</v>
      </c>
      <c r="S17" s="8">
        <v>38.435205037132697</v>
      </c>
      <c r="T17" s="8">
        <v>60.406901362218903</v>
      </c>
      <c r="U17" s="54">
        <v>-36.372824676665601</v>
      </c>
    </row>
    <row r="18" spans="1:21" ht="12" thickBot="1">
      <c r="A18" s="71"/>
      <c r="B18" s="63" t="s">
        <v>16</v>
      </c>
      <c r="C18" s="64"/>
      <c r="D18" s="8">
        <v>1657860.4391000001</v>
      </c>
      <c r="E18" s="8">
        <v>1712621</v>
      </c>
      <c r="F18" s="45">
        <v>96.802528936641593</v>
      </c>
      <c r="G18" s="9"/>
      <c r="H18" s="9"/>
      <c r="I18" s="8">
        <v>87729.451400000005</v>
      </c>
      <c r="J18" s="45">
        <v>5.29172717624082</v>
      </c>
      <c r="K18" s="9"/>
      <c r="L18" s="9"/>
      <c r="M18" s="9"/>
      <c r="N18" s="8">
        <v>49122045.178599998</v>
      </c>
      <c r="O18" s="8">
        <v>129616218.4322</v>
      </c>
      <c r="P18" s="8">
        <v>90459</v>
      </c>
      <c r="Q18" s="8">
        <v>89796</v>
      </c>
      <c r="R18" s="45">
        <v>0.73834023787251502</v>
      </c>
      <c r="S18" s="8">
        <v>21.4602008302104</v>
      </c>
      <c r="T18" s="8">
        <v>20.521851604748498</v>
      </c>
      <c r="U18" s="54">
        <v>4.5724393857555601</v>
      </c>
    </row>
    <row r="19" spans="1:21" ht="12" thickBot="1">
      <c r="A19" s="71"/>
      <c r="B19" s="63" t="s">
        <v>17</v>
      </c>
      <c r="C19" s="64"/>
      <c r="D19" s="8">
        <v>609175.36809999996</v>
      </c>
      <c r="E19" s="8">
        <v>510561</v>
      </c>
      <c r="F19" s="45">
        <v>119.314904213209</v>
      </c>
      <c r="G19" s="9"/>
      <c r="H19" s="9"/>
      <c r="I19" s="8">
        <v>46916.694600000003</v>
      </c>
      <c r="J19" s="45">
        <v>7.7016729593535302</v>
      </c>
      <c r="K19" s="9"/>
      <c r="L19" s="9"/>
      <c r="M19" s="9"/>
      <c r="N19" s="8">
        <v>14509638.3279</v>
      </c>
      <c r="O19" s="8">
        <v>46565661.8851</v>
      </c>
      <c r="P19" s="8">
        <v>9686</v>
      </c>
      <c r="Q19" s="8">
        <v>9359</v>
      </c>
      <c r="R19" s="45">
        <v>3.4939630302382798</v>
      </c>
      <c r="S19" s="8">
        <v>73.895013421433006</v>
      </c>
      <c r="T19" s="8">
        <v>51.1175082807992</v>
      </c>
      <c r="U19" s="54">
        <v>44.559106863175202</v>
      </c>
    </row>
    <row r="20" spans="1:21" ht="12" thickBot="1">
      <c r="A20" s="71"/>
      <c r="B20" s="63" t="s">
        <v>18</v>
      </c>
      <c r="C20" s="64"/>
      <c r="D20" s="8">
        <v>2126421.9230999998</v>
      </c>
      <c r="E20" s="8">
        <v>899347</v>
      </c>
      <c r="F20" s="45">
        <v>236.44065339629799</v>
      </c>
      <c r="G20" s="9"/>
      <c r="H20" s="9"/>
      <c r="I20" s="8">
        <v>2405.3548999999998</v>
      </c>
      <c r="J20" s="45">
        <v>0.113117480301998</v>
      </c>
      <c r="K20" s="9"/>
      <c r="L20" s="9"/>
      <c r="M20" s="9"/>
      <c r="N20" s="8">
        <v>27411896.476</v>
      </c>
      <c r="O20" s="8">
        <v>77929027.341399997</v>
      </c>
      <c r="P20" s="8">
        <v>34762</v>
      </c>
      <c r="Q20" s="8">
        <v>34754</v>
      </c>
      <c r="R20" s="45">
        <v>2.3018933072461001E-2</v>
      </c>
      <c r="S20" s="8">
        <v>69.511947816581298</v>
      </c>
      <c r="T20" s="8">
        <v>26.598756977614102</v>
      </c>
      <c r="U20" s="54">
        <v>161.33532433520699</v>
      </c>
    </row>
    <row r="21" spans="1:21" ht="12" thickBot="1">
      <c r="A21" s="71"/>
      <c r="B21" s="63" t="s">
        <v>19</v>
      </c>
      <c r="C21" s="64"/>
      <c r="D21" s="8">
        <v>321971.08970000001</v>
      </c>
      <c r="E21" s="8">
        <v>375466</v>
      </c>
      <c r="F21" s="45">
        <v>85.752395609722299</v>
      </c>
      <c r="G21" s="9"/>
      <c r="H21" s="9"/>
      <c r="I21" s="8">
        <v>20308.813300000002</v>
      </c>
      <c r="J21" s="45">
        <v>6.3076511990324802</v>
      </c>
      <c r="K21" s="9"/>
      <c r="L21" s="9"/>
      <c r="M21" s="9"/>
      <c r="N21" s="8">
        <v>10853380.996099999</v>
      </c>
      <c r="O21" s="8">
        <v>27734782.1338</v>
      </c>
      <c r="P21" s="8">
        <v>31655</v>
      </c>
      <c r="Q21" s="8">
        <v>31706</v>
      </c>
      <c r="R21" s="45">
        <v>-0.16085283542547299</v>
      </c>
      <c r="S21" s="8">
        <v>11.673315435160299</v>
      </c>
      <c r="T21" s="8">
        <v>11.5671387056078</v>
      </c>
      <c r="U21" s="54">
        <v>0.91791697372036696</v>
      </c>
    </row>
    <row r="22" spans="1:21" ht="12" thickBot="1">
      <c r="A22" s="71"/>
      <c r="B22" s="63" t="s">
        <v>20</v>
      </c>
      <c r="C22" s="64"/>
      <c r="D22" s="8">
        <v>1141809.2853000001</v>
      </c>
      <c r="E22" s="8">
        <v>1089270</v>
      </c>
      <c r="F22" s="45">
        <v>104.82334823322</v>
      </c>
      <c r="G22" s="9"/>
      <c r="H22" s="9"/>
      <c r="I22" s="8">
        <v>100525.8979</v>
      </c>
      <c r="J22" s="45">
        <v>8.8040883179179694</v>
      </c>
      <c r="K22" s="9"/>
      <c r="L22" s="9"/>
      <c r="M22" s="9"/>
      <c r="N22" s="8">
        <v>34712270.922899999</v>
      </c>
      <c r="O22" s="8">
        <v>100458930.55400001</v>
      </c>
      <c r="P22" s="8">
        <v>79223</v>
      </c>
      <c r="Q22" s="8">
        <v>78285</v>
      </c>
      <c r="R22" s="45">
        <v>1.19818611483682</v>
      </c>
      <c r="S22" s="8">
        <v>17.0766547618747</v>
      </c>
      <c r="T22" s="8">
        <v>16.9708687551894</v>
      </c>
      <c r="U22" s="54">
        <v>0.62333878254163799</v>
      </c>
    </row>
    <row r="23" spans="1:21" ht="12" thickBot="1">
      <c r="A23" s="71"/>
      <c r="B23" s="63" t="s">
        <v>21</v>
      </c>
      <c r="C23" s="64"/>
      <c r="D23" s="8">
        <v>2232317.8774000001</v>
      </c>
      <c r="E23" s="8">
        <v>2534880</v>
      </c>
      <c r="F23" s="45">
        <v>88.064045532727405</v>
      </c>
      <c r="G23" s="9"/>
      <c r="H23" s="9"/>
      <c r="I23" s="8">
        <v>125760.8821</v>
      </c>
      <c r="J23" s="45">
        <v>5.63364578912367</v>
      </c>
      <c r="K23" s="9"/>
      <c r="L23" s="9"/>
      <c r="M23" s="9"/>
      <c r="N23" s="8">
        <v>73781628.592899993</v>
      </c>
      <c r="O23" s="8">
        <v>203626920.5456</v>
      </c>
      <c r="P23" s="8">
        <v>80733</v>
      </c>
      <c r="Q23" s="8">
        <v>81154</v>
      </c>
      <c r="R23" s="45">
        <v>-0.51876678906770402</v>
      </c>
      <c r="S23" s="8">
        <v>32.374319791163501</v>
      </c>
      <c r="T23" s="8">
        <v>32.449427137294499</v>
      </c>
      <c r="U23" s="54">
        <v>-0.231459698235292</v>
      </c>
    </row>
    <row r="24" spans="1:21" ht="12" thickBot="1">
      <c r="A24" s="71"/>
      <c r="B24" s="63" t="s">
        <v>22</v>
      </c>
      <c r="C24" s="64"/>
      <c r="D24" s="8">
        <v>301503.10940000002</v>
      </c>
      <c r="E24" s="8">
        <v>404911</v>
      </c>
      <c r="F24" s="45">
        <v>74.461575358535598</v>
      </c>
      <c r="G24" s="9"/>
      <c r="H24" s="9"/>
      <c r="I24" s="8">
        <v>51232.380799999999</v>
      </c>
      <c r="J24" s="45">
        <v>16.9923225342365</v>
      </c>
      <c r="K24" s="9"/>
      <c r="L24" s="9"/>
      <c r="M24" s="9"/>
      <c r="N24" s="8">
        <v>9132224.6294</v>
      </c>
      <c r="O24" s="8">
        <v>22907189.787</v>
      </c>
      <c r="P24" s="8">
        <v>34828</v>
      </c>
      <c r="Q24" s="8">
        <v>35140</v>
      </c>
      <c r="R24" s="45">
        <v>-0.88787706317586801</v>
      </c>
      <c r="S24" s="8">
        <v>10.0692901573447</v>
      </c>
      <c r="T24" s="8">
        <v>10.158012868525899</v>
      </c>
      <c r="U24" s="54">
        <v>-0.87342585926557503</v>
      </c>
    </row>
    <row r="25" spans="1:21" ht="12" thickBot="1">
      <c r="A25" s="71"/>
      <c r="B25" s="63" t="s">
        <v>23</v>
      </c>
      <c r="C25" s="64"/>
      <c r="D25" s="8">
        <v>211726.1985</v>
      </c>
      <c r="E25" s="8">
        <v>267138</v>
      </c>
      <c r="F25" s="45">
        <v>79.257237270624202</v>
      </c>
      <c r="G25" s="9"/>
      <c r="H25" s="9"/>
      <c r="I25" s="8">
        <v>19133.0458</v>
      </c>
      <c r="J25" s="45">
        <v>9.0366926415107791</v>
      </c>
      <c r="K25" s="9"/>
      <c r="L25" s="9"/>
      <c r="M25" s="9"/>
      <c r="N25" s="8">
        <v>6530666.8932999996</v>
      </c>
      <c r="O25" s="8">
        <v>17290127.427700002</v>
      </c>
      <c r="P25" s="8">
        <v>17909</v>
      </c>
      <c r="Q25" s="8">
        <v>18142</v>
      </c>
      <c r="R25" s="45">
        <v>-1.28431264469188</v>
      </c>
      <c r="S25" s="8">
        <v>13.2838421240717</v>
      </c>
      <c r="T25" s="8">
        <v>13.2598751626061</v>
      </c>
      <c r="U25" s="54">
        <v>0.18074801739596</v>
      </c>
    </row>
    <row r="26" spans="1:21" ht="12" thickBot="1">
      <c r="A26" s="71"/>
      <c r="B26" s="63" t="s">
        <v>24</v>
      </c>
      <c r="C26" s="64"/>
      <c r="D26" s="8">
        <v>572146.13399999996</v>
      </c>
      <c r="E26" s="8">
        <v>1109569</v>
      </c>
      <c r="F26" s="45">
        <v>51.564718733129702</v>
      </c>
      <c r="G26" s="9"/>
      <c r="H26" s="9"/>
      <c r="I26" s="8">
        <v>112178.97809999999</v>
      </c>
      <c r="J26" s="45">
        <v>19.60670035743</v>
      </c>
      <c r="K26" s="9"/>
      <c r="L26" s="9"/>
      <c r="M26" s="9"/>
      <c r="N26" s="8">
        <v>18064453.1472</v>
      </c>
      <c r="O26" s="8">
        <v>47217911.018799998</v>
      </c>
      <c r="P26" s="8">
        <v>42821</v>
      </c>
      <c r="Q26" s="8">
        <v>44032</v>
      </c>
      <c r="R26" s="45">
        <v>-2.7502725290697598</v>
      </c>
      <c r="S26" s="8">
        <v>15.245948368791</v>
      </c>
      <c r="T26" s="8">
        <v>15.8562968477471</v>
      </c>
      <c r="U26" s="54">
        <v>-3.8492498268459201</v>
      </c>
    </row>
    <row r="27" spans="1:21" ht="12" thickBot="1">
      <c r="A27" s="71"/>
      <c r="B27" s="63" t="s">
        <v>25</v>
      </c>
      <c r="C27" s="64"/>
      <c r="D27" s="8">
        <v>226130.92929999999</v>
      </c>
      <c r="E27" s="8">
        <v>295491</v>
      </c>
      <c r="F27" s="45">
        <v>76.527179947950998</v>
      </c>
      <c r="G27" s="9"/>
      <c r="H27" s="9"/>
      <c r="I27" s="8">
        <v>63852.560400000002</v>
      </c>
      <c r="J27" s="45">
        <v>28.236986686279</v>
      </c>
      <c r="K27" s="9"/>
      <c r="L27" s="9"/>
      <c r="M27" s="9"/>
      <c r="N27" s="8">
        <v>6936227.9216999998</v>
      </c>
      <c r="O27" s="8">
        <v>19324242.1164</v>
      </c>
      <c r="P27" s="8">
        <v>36868</v>
      </c>
      <c r="Q27" s="8">
        <v>36763</v>
      </c>
      <c r="R27" s="45">
        <v>0.28561325245490798</v>
      </c>
      <c r="S27" s="8">
        <v>7.1521390663990498</v>
      </c>
      <c r="T27" s="8">
        <v>7.1852975627669098</v>
      </c>
      <c r="U27" s="54">
        <v>-0.461477010217204</v>
      </c>
    </row>
    <row r="28" spans="1:21" ht="12" thickBot="1">
      <c r="A28" s="71"/>
      <c r="B28" s="63" t="s">
        <v>26</v>
      </c>
      <c r="C28" s="64"/>
      <c r="D28" s="8">
        <v>825817.94180000003</v>
      </c>
      <c r="E28" s="8">
        <v>846947</v>
      </c>
      <c r="F28" s="45">
        <v>97.505267956554604</v>
      </c>
      <c r="G28" s="9"/>
      <c r="H28" s="9"/>
      <c r="I28" s="8">
        <v>30138.787700000001</v>
      </c>
      <c r="J28" s="45">
        <v>3.64956804332778</v>
      </c>
      <c r="K28" s="9"/>
      <c r="L28" s="9"/>
      <c r="M28" s="9"/>
      <c r="N28" s="8">
        <v>25386315.563200001</v>
      </c>
      <c r="O28" s="8">
        <v>67165638.958900005</v>
      </c>
      <c r="P28" s="8">
        <v>49102</v>
      </c>
      <c r="Q28" s="8">
        <v>48832</v>
      </c>
      <c r="R28" s="45">
        <v>0.55291612057666295</v>
      </c>
      <c r="S28" s="8">
        <v>16.832892882163701</v>
      </c>
      <c r="T28" s="8">
        <v>17.265625288745099</v>
      </c>
      <c r="U28" s="54">
        <v>-2.5063233989186098</v>
      </c>
    </row>
    <row r="29" spans="1:21" ht="12" thickBot="1">
      <c r="A29" s="71"/>
      <c r="B29" s="63" t="s">
        <v>27</v>
      </c>
      <c r="C29" s="64"/>
      <c r="D29" s="8">
        <v>612788.08739999996</v>
      </c>
      <c r="E29" s="8">
        <v>765490</v>
      </c>
      <c r="F29" s="45">
        <v>80.051742988151403</v>
      </c>
      <c r="G29" s="9"/>
      <c r="H29" s="9"/>
      <c r="I29" s="8">
        <v>83747.185299999997</v>
      </c>
      <c r="J29" s="45">
        <v>13.6665818122103</v>
      </c>
      <c r="K29" s="9"/>
      <c r="L29" s="9"/>
      <c r="M29" s="9"/>
      <c r="N29" s="8">
        <v>16605712.371300001</v>
      </c>
      <c r="O29" s="8">
        <v>47468295.503300004</v>
      </c>
      <c r="P29" s="8">
        <v>97337</v>
      </c>
      <c r="Q29" s="8">
        <v>98638</v>
      </c>
      <c r="R29" s="45">
        <v>-1.31896429367993</v>
      </c>
      <c r="S29" s="8">
        <v>6.3047645653759599</v>
      </c>
      <c r="T29" s="8">
        <v>6.1914806190312</v>
      </c>
      <c r="U29" s="54">
        <v>1.82967456922256</v>
      </c>
    </row>
    <row r="30" spans="1:21" ht="12" thickBot="1">
      <c r="A30" s="71"/>
      <c r="B30" s="63" t="s">
        <v>28</v>
      </c>
      <c r="C30" s="64"/>
      <c r="D30" s="8">
        <v>1002604.0555</v>
      </c>
      <c r="E30" s="8">
        <v>1058232</v>
      </c>
      <c r="F30" s="45">
        <v>94.743312950279403</v>
      </c>
      <c r="G30" s="9"/>
      <c r="H30" s="9"/>
      <c r="I30" s="8">
        <v>139219.8836</v>
      </c>
      <c r="J30" s="45">
        <v>13.8858288909046</v>
      </c>
      <c r="K30" s="9"/>
      <c r="L30" s="9"/>
      <c r="M30" s="9"/>
      <c r="N30" s="8">
        <v>32728777.340799998</v>
      </c>
      <c r="O30" s="8">
        <v>101217497.7767</v>
      </c>
      <c r="P30" s="8">
        <v>73498</v>
      </c>
      <c r="Q30" s="8">
        <v>78790</v>
      </c>
      <c r="R30" s="45">
        <v>-6.7165883995430899</v>
      </c>
      <c r="S30" s="8">
        <v>15.4394222536668</v>
      </c>
      <c r="T30" s="8">
        <v>15.599422317553</v>
      </c>
      <c r="U30" s="54">
        <v>-1.02567941702678</v>
      </c>
    </row>
    <row r="31" spans="1:21" ht="12" thickBot="1">
      <c r="A31" s="71"/>
      <c r="B31" s="63" t="s">
        <v>29</v>
      </c>
      <c r="C31" s="64"/>
      <c r="D31" s="8">
        <v>640255.15020000003</v>
      </c>
      <c r="E31" s="8">
        <v>962993</v>
      </c>
      <c r="F31" s="45">
        <v>66.4859609779095</v>
      </c>
      <c r="G31" s="9"/>
      <c r="H31" s="9"/>
      <c r="I31" s="8">
        <v>43688.344299999997</v>
      </c>
      <c r="J31" s="45">
        <v>6.8235834239447897</v>
      </c>
      <c r="K31" s="9"/>
      <c r="L31" s="9"/>
      <c r="M31" s="9"/>
      <c r="N31" s="8">
        <v>26560365.233800001</v>
      </c>
      <c r="O31" s="8">
        <v>76195297.632599995</v>
      </c>
      <c r="P31" s="8">
        <v>28918</v>
      </c>
      <c r="Q31" s="8">
        <v>29244</v>
      </c>
      <c r="R31" s="45">
        <v>-1.11475858295719</v>
      </c>
      <c r="S31" s="8">
        <v>24.491586555086801</v>
      </c>
      <c r="T31" s="8">
        <v>24.270426254958299</v>
      </c>
      <c r="U31" s="54">
        <v>0.91123368747321198</v>
      </c>
    </row>
    <row r="32" spans="1:21" ht="12" thickBot="1">
      <c r="A32" s="71"/>
      <c r="B32" s="63" t="s">
        <v>30</v>
      </c>
      <c r="C32" s="64"/>
      <c r="D32" s="8">
        <v>125888.5355</v>
      </c>
      <c r="E32" s="8">
        <v>144448</v>
      </c>
      <c r="F32" s="45">
        <v>87.151456233385005</v>
      </c>
      <c r="G32" s="9"/>
      <c r="H32" s="9"/>
      <c r="I32" s="8">
        <v>32115.7101</v>
      </c>
      <c r="J32" s="45">
        <v>25.5112270330605</v>
      </c>
      <c r="K32" s="9"/>
      <c r="L32" s="9"/>
      <c r="M32" s="9"/>
      <c r="N32" s="8">
        <v>3911765.4937</v>
      </c>
      <c r="O32" s="8">
        <v>12252205.590399999</v>
      </c>
      <c r="P32" s="8">
        <v>27668</v>
      </c>
      <c r="Q32" s="8">
        <v>27776</v>
      </c>
      <c r="R32" s="45">
        <v>-0.388824884792627</v>
      </c>
      <c r="S32" s="8">
        <v>5.2730012469278602</v>
      </c>
      <c r="T32" s="8">
        <v>5.2544876008064501</v>
      </c>
      <c r="U32" s="54">
        <v>0.35233970518011598</v>
      </c>
    </row>
    <row r="33" spans="1:21" ht="12" thickBot="1">
      <c r="A33" s="71"/>
      <c r="B33" s="63" t="s">
        <v>31</v>
      </c>
      <c r="C33" s="64"/>
      <c r="D33" s="8">
        <v>37.470199999999998</v>
      </c>
      <c r="E33" s="9"/>
      <c r="F33" s="9"/>
      <c r="G33" s="9"/>
      <c r="H33" s="9"/>
      <c r="I33" s="8">
        <v>-2.0817000000000001</v>
      </c>
      <c r="J33" s="45">
        <v>-5.5556148619436199</v>
      </c>
      <c r="K33" s="9"/>
      <c r="L33" s="9"/>
      <c r="M33" s="9"/>
      <c r="N33" s="8">
        <v>3134.0803999999998</v>
      </c>
      <c r="O33" s="8">
        <v>9500.6532999999999</v>
      </c>
      <c r="P33" s="8">
        <v>26</v>
      </c>
      <c r="Q33" s="8">
        <v>20</v>
      </c>
      <c r="R33" s="45">
        <v>30</v>
      </c>
      <c r="S33" s="8">
        <v>4.0219230769230796</v>
      </c>
      <c r="T33" s="8">
        <v>6.46</v>
      </c>
      <c r="U33" s="54">
        <v>-37.741128840199998</v>
      </c>
    </row>
    <row r="34" spans="1:21" ht="12" thickBot="1">
      <c r="A34" s="71"/>
      <c r="B34" s="63" t="s">
        <v>40</v>
      </c>
      <c r="C34" s="64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71"/>
      <c r="B35" s="63" t="s">
        <v>32</v>
      </c>
      <c r="C35" s="64"/>
      <c r="D35" s="8">
        <v>121509.5367</v>
      </c>
      <c r="E35" s="8">
        <v>173384</v>
      </c>
      <c r="F35" s="45">
        <v>70.081170523231705</v>
      </c>
      <c r="G35" s="9"/>
      <c r="H35" s="9"/>
      <c r="I35" s="8">
        <v>17302.7657</v>
      </c>
      <c r="J35" s="45">
        <v>14.2398417193537</v>
      </c>
      <c r="K35" s="9"/>
      <c r="L35" s="9"/>
      <c r="M35" s="9"/>
      <c r="N35" s="8">
        <v>4028101.6945000002</v>
      </c>
      <c r="O35" s="8">
        <v>7658445.7516000001</v>
      </c>
      <c r="P35" s="8">
        <v>10580</v>
      </c>
      <c r="Q35" s="8">
        <v>11172</v>
      </c>
      <c r="R35" s="45">
        <v>-5.2989616899391301</v>
      </c>
      <c r="S35" s="8">
        <v>11.509768345935701</v>
      </c>
      <c r="T35" s="8">
        <v>11.8295915861081</v>
      </c>
      <c r="U35" s="54">
        <v>-2.70358649192907</v>
      </c>
    </row>
    <row r="36" spans="1:21" ht="12" customHeight="1" thickBot="1">
      <c r="A36" s="71"/>
      <c r="B36" s="63" t="s">
        <v>41</v>
      </c>
      <c r="C36" s="64"/>
      <c r="D36" s="9"/>
      <c r="E36" s="8">
        <v>611432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71"/>
      <c r="B37" s="63" t="s">
        <v>42</v>
      </c>
      <c r="C37" s="64"/>
      <c r="D37" s="9"/>
      <c r="E37" s="8">
        <v>499773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71"/>
      <c r="B38" s="63" t="s">
        <v>43</v>
      </c>
      <c r="C38" s="64"/>
      <c r="D38" s="9"/>
      <c r="E38" s="8">
        <v>366118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71"/>
      <c r="B39" s="63" t="s">
        <v>33</v>
      </c>
      <c r="C39" s="64"/>
      <c r="D39" s="8">
        <v>342133.7597</v>
      </c>
      <c r="E39" s="8">
        <v>430922</v>
      </c>
      <c r="F39" s="45">
        <v>79.395751365676404</v>
      </c>
      <c r="G39" s="9"/>
      <c r="H39" s="9"/>
      <c r="I39" s="8">
        <v>16333.7107</v>
      </c>
      <c r="J39" s="45">
        <v>4.7740716129043301</v>
      </c>
      <c r="K39" s="9"/>
      <c r="L39" s="9"/>
      <c r="M39" s="9"/>
      <c r="N39" s="8">
        <v>10729359.159399999</v>
      </c>
      <c r="O39" s="8">
        <v>27588659.591899998</v>
      </c>
      <c r="P39" s="8">
        <v>519</v>
      </c>
      <c r="Q39" s="8">
        <v>478</v>
      </c>
      <c r="R39" s="45">
        <v>8.5774058577405796</v>
      </c>
      <c r="S39" s="8">
        <v>773.97013487475897</v>
      </c>
      <c r="T39" s="8">
        <v>748.60983263598303</v>
      </c>
      <c r="U39" s="54">
        <v>3.38765283772429</v>
      </c>
    </row>
    <row r="40" spans="1:21" ht="12" thickBot="1">
      <c r="A40" s="71"/>
      <c r="B40" s="63" t="s">
        <v>34</v>
      </c>
      <c r="C40" s="64"/>
      <c r="D40" s="8">
        <v>391450.43709999998</v>
      </c>
      <c r="E40" s="8">
        <v>654544</v>
      </c>
      <c r="F40" s="45">
        <v>59.805060790412902</v>
      </c>
      <c r="G40" s="9"/>
      <c r="H40" s="9"/>
      <c r="I40" s="8">
        <v>-15793.184300000001</v>
      </c>
      <c r="J40" s="45">
        <v>-4.0345297394483399</v>
      </c>
      <c r="K40" s="9"/>
      <c r="L40" s="9"/>
      <c r="M40" s="9"/>
      <c r="N40" s="8">
        <v>13679142.476600001</v>
      </c>
      <c r="O40" s="8">
        <v>40429680.138400003</v>
      </c>
      <c r="P40" s="8">
        <v>1997</v>
      </c>
      <c r="Q40" s="8">
        <v>1845</v>
      </c>
      <c r="R40" s="45">
        <v>8.2384823848238504</v>
      </c>
      <c r="S40" s="8">
        <v>238.08082123184801</v>
      </c>
      <c r="T40" s="8">
        <v>226.595750677507</v>
      </c>
      <c r="U40" s="54">
        <v>5.0685286551055597</v>
      </c>
    </row>
    <row r="41" spans="1:21" ht="12" thickBot="1">
      <c r="A41" s="71"/>
      <c r="B41" s="63" t="s">
        <v>44</v>
      </c>
      <c r="C41" s="64"/>
      <c r="D41" s="9"/>
      <c r="E41" s="8">
        <v>161941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71"/>
      <c r="B42" s="63" t="s">
        <v>45</v>
      </c>
      <c r="C42" s="64"/>
      <c r="D42" s="9"/>
      <c r="E42" s="8">
        <v>62445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72"/>
      <c r="B43" s="63" t="s">
        <v>35</v>
      </c>
      <c r="C43" s="64"/>
      <c r="D43" s="10">
        <v>47190.428099999997</v>
      </c>
      <c r="E43" s="11"/>
      <c r="F43" s="11"/>
      <c r="G43" s="11"/>
      <c r="H43" s="11"/>
      <c r="I43" s="10">
        <v>4384.5410000000002</v>
      </c>
      <c r="J43" s="46">
        <v>9.2911659769409898</v>
      </c>
      <c r="K43" s="11"/>
      <c r="L43" s="11"/>
      <c r="M43" s="11"/>
      <c r="N43" s="10">
        <v>1215883.5872</v>
      </c>
      <c r="O43" s="10">
        <v>3528111.0331999999</v>
      </c>
      <c r="P43" s="10">
        <v>37</v>
      </c>
      <c r="Q43" s="10">
        <v>42</v>
      </c>
      <c r="R43" s="46">
        <v>-11.9047619047619</v>
      </c>
      <c r="S43" s="10">
        <v>1490.7837837837801</v>
      </c>
      <c r="T43" s="10">
        <v>334.42857142857099</v>
      </c>
      <c r="U43" s="55">
        <v>345.77046076405298</v>
      </c>
    </row>
  </sheetData>
  <mergeCells count="41">
    <mergeCell ref="B30:C30"/>
    <mergeCell ref="B25:C25"/>
    <mergeCell ref="B26:C26"/>
    <mergeCell ref="B27:C27"/>
    <mergeCell ref="B28:C28"/>
    <mergeCell ref="B29:C29"/>
    <mergeCell ref="B33:C33"/>
    <mergeCell ref="B34:C34"/>
    <mergeCell ref="B35:C35"/>
    <mergeCell ref="B37:C37"/>
    <mergeCell ref="B38:C38"/>
    <mergeCell ref="B36:C36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1:U4"/>
    <mergeCell ref="W1:W4"/>
    <mergeCell ref="B9:C9"/>
    <mergeCell ref="B10:C10"/>
    <mergeCell ref="B11:C11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47"/>
    <col min="2" max="2" width="9" style="48"/>
    <col min="3" max="8" width="9" style="47"/>
    <col min="9" max="16384" width="9" style="18"/>
  </cols>
  <sheetData>
    <row r="1" spans="1:8" ht="14.2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ht="14.25">
      <c r="A2" s="51">
        <v>1</v>
      </c>
      <c r="B2" s="52">
        <v>12</v>
      </c>
      <c r="C2" s="51">
        <v>44476</v>
      </c>
      <c r="D2" s="51">
        <v>456333.04767350398</v>
      </c>
      <c r="E2" s="51">
        <v>368095.58700170898</v>
      </c>
      <c r="F2" s="51">
        <v>88237.460671794906</v>
      </c>
      <c r="G2" s="51">
        <v>368095.58700170898</v>
      </c>
      <c r="H2" s="51">
        <v>0.193361977883589</v>
      </c>
    </row>
    <row r="3" spans="1:8" ht="14.25">
      <c r="A3" s="51">
        <v>2</v>
      </c>
      <c r="B3" s="52">
        <v>13</v>
      </c>
      <c r="C3" s="51">
        <v>12295.034</v>
      </c>
      <c r="D3" s="51">
        <v>160340.75137319401</v>
      </c>
      <c r="E3" s="51">
        <v>135745.84624548099</v>
      </c>
      <c r="F3" s="51">
        <v>24594.9051277135</v>
      </c>
      <c r="G3" s="51">
        <v>135745.84624548099</v>
      </c>
      <c r="H3" s="51">
        <v>0.153391479814565</v>
      </c>
    </row>
    <row r="4" spans="1:8" ht="14.25">
      <c r="A4" s="51">
        <v>3</v>
      </c>
      <c r="B4" s="52">
        <v>14</v>
      </c>
      <c r="C4" s="51">
        <v>109207</v>
      </c>
      <c r="D4" s="51">
        <v>138484.91835299099</v>
      </c>
      <c r="E4" s="51">
        <v>110038.539119658</v>
      </c>
      <c r="F4" s="51">
        <v>28446.3792333333</v>
      </c>
      <c r="G4" s="51">
        <v>110038.539119658</v>
      </c>
      <c r="H4" s="51">
        <v>0.20541138754781099</v>
      </c>
    </row>
    <row r="5" spans="1:8" ht="14.25">
      <c r="A5" s="51">
        <v>4</v>
      </c>
      <c r="B5" s="52">
        <v>15</v>
      </c>
      <c r="C5" s="51">
        <v>2926</v>
      </c>
      <c r="D5" s="51">
        <v>39041.985843589697</v>
      </c>
      <c r="E5" s="51">
        <v>32254.3389598291</v>
      </c>
      <c r="F5" s="51">
        <v>6787.6468837606799</v>
      </c>
      <c r="G5" s="51">
        <v>32254.3389598291</v>
      </c>
      <c r="H5" s="51">
        <v>0.17385506236679099</v>
      </c>
    </row>
    <row r="6" spans="1:8" ht="14.25">
      <c r="A6" s="51">
        <v>5</v>
      </c>
      <c r="B6" s="52">
        <v>16</v>
      </c>
      <c r="C6" s="51">
        <v>2558</v>
      </c>
      <c r="D6" s="51">
        <v>116534.53219487199</v>
      </c>
      <c r="E6" s="51">
        <v>106449.68043418801</v>
      </c>
      <c r="F6" s="51">
        <v>10084.8517606838</v>
      </c>
      <c r="G6" s="51">
        <v>106449.68043418801</v>
      </c>
      <c r="H6" s="51">
        <v>8.6539599642616094E-2</v>
      </c>
    </row>
    <row r="7" spans="1:8" ht="14.25">
      <c r="A7" s="51">
        <v>6</v>
      </c>
      <c r="B7" s="52">
        <v>17</v>
      </c>
      <c r="C7" s="51">
        <v>15910</v>
      </c>
      <c r="D7" s="51">
        <v>243629.548421368</v>
      </c>
      <c r="E7" s="51">
        <v>181579.60380769201</v>
      </c>
      <c r="F7" s="51">
        <v>62049.944613675201</v>
      </c>
      <c r="G7" s="51">
        <v>181579.60380769201</v>
      </c>
      <c r="H7" s="51">
        <v>0.25468973289872598</v>
      </c>
    </row>
    <row r="8" spans="1:8" ht="14.25">
      <c r="A8" s="51">
        <v>7</v>
      </c>
      <c r="B8" s="52">
        <v>18</v>
      </c>
      <c r="C8" s="51">
        <v>58542</v>
      </c>
      <c r="D8" s="51">
        <v>139493.63343675199</v>
      </c>
      <c r="E8" s="51">
        <v>136244.01835812</v>
      </c>
      <c r="F8" s="51">
        <v>3249.6150786324802</v>
      </c>
      <c r="G8" s="51">
        <v>136244.01835812</v>
      </c>
      <c r="H8" s="51">
        <v>2.3295794930353501E-2</v>
      </c>
    </row>
    <row r="9" spans="1:8" ht="14.25">
      <c r="A9" s="51">
        <v>8</v>
      </c>
      <c r="B9" s="52">
        <v>19</v>
      </c>
      <c r="C9" s="51">
        <v>18954</v>
      </c>
      <c r="D9" s="51">
        <v>83295.434964957298</v>
      </c>
      <c r="E9" s="51">
        <v>76207.116594017105</v>
      </c>
      <c r="F9" s="51">
        <v>7088.3183709401701</v>
      </c>
      <c r="G9" s="51">
        <v>76207.116594017105</v>
      </c>
      <c r="H9" s="51">
        <v>8.5098521592716997E-2</v>
      </c>
    </row>
    <row r="10" spans="1:8" ht="14.25">
      <c r="A10" s="51">
        <v>9</v>
      </c>
      <c r="B10" s="52">
        <v>21</v>
      </c>
      <c r="C10" s="51">
        <v>295866</v>
      </c>
      <c r="D10" s="51">
        <v>881091.56590000005</v>
      </c>
      <c r="E10" s="51">
        <v>914113.99970000004</v>
      </c>
      <c r="F10" s="51">
        <v>-33022.433799999999</v>
      </c>
      <c r="G10" s="51">
        <v>914113.99970000004</v>
      </c>
      <c r="H10" s="51">
        <v>-3.7479003406721903E-2</v>
      </c>
    </row>
    <row r="11" spans="1:8" ht="14.25">
      <c r="A11" s="51">
        <v>10</v>
      </c>
      <c r="B11" s="52">
        <v>22</v>
      </c>
      <c r="C11" s="51">
        <v>40837</v>
      </c>
      <c r="D11" s="51">
        <v>405230.91301965801</v>
      </c>
      <c r="E11" s="51">
        <v>361149.536732479</v>
      </c>
      <c r="F11" s="51">
        <v>44081.376287179497</v>
      </c>
      <c r="G11" s="51">
        <v>361149.536732479</v>
      </c>
      <c r="H11" s="51">
        <v>0.10878088238307999</v>
      </c>
    </row>
    <row r="12" spans="1:8" ht="14.25">
      <c r="A12" s="51">
        <v>11</v>
      </c>
      <c r="B12" s="52">
        <v>23</v>
      </c>
      <c r="C12" s="51">
        <v>279987.41499999998</v>
      </c>
      <c r="D12" s="51">
        <v>1657860.6178136801</v>
      </c>
      <c r="E12" s="51">
        <v>1570130.9678273499</v>
      </c>
      <c r="F12" s="51">
        <v>87729.649986324803</v>
      </c>
      <c r="G12" s="51">
        <v>1570130.9678273499</v>
      </c>
      <c r="H12" s="51">
        <v>5.29173858427371E-2</v>
      </c>
    </row>
    <row r="13" spans="1:8" ht="14.25">
      <c r="A13" s="51">
        <v>12</v>
      </c>
      <c r="B13" s="52">
        <v>24</v>
      </c>
      <c r="C13" s="51">
        <v>18336</v>
      </c>
      <c r="D13" s="51">
        <v>609175.33349487197</v>
      </c>
      <c r="E13" s="51">
        <v>562258.673482051</v>
      </c>
      <c r="F13" s="51">
        <v>46916.660012820503</v>
      </c>
      <c r="G13" s="51">
        <v>562258.673482051</v>
      </c>
      <c r="H13" s="51">
        <v>7.7016677191535501E-2</v>
      </c>
    </row>
    <row r="14" spans="1:8" ht="14.25">
      <c r="A14" s="51">
        <v>13</v>
      </c>
      <c r="B14" s="52">
        <v>25</v>
      </c>
      <c r="C14" s="51">
        <v>80371</v>
      </c>
      <c r="D14" s="51">
        <v>2126422.0033</v>
      </c>
      <c r="E14" s="51">
        <v>2124016.5682000001</v>
      </c>
      <c r="F14" s="51">
        <v>2405.4351000000001</v>
      </c>
      <c r="G14" s="51">
        <v>2124016.5682000001</v>
      </c>
      <c r="H14" s="51">
        <v>1.13121247629445E-3</v>
      </c>
    </row>
    <row r="15" spans="1:8" ht="14.25">
      <c r="A15" s="51">
        <v>14</v>
      </c>
      <c r="B15" s="52">
        <v>26</v>
      </c>
      <c r="C15" s="51">
        <v>73110</v>
      </c>
      <c r="D15" s="51">
        <v>321971.03762222198</v>
      </c>
      <c r="E15" s="51">
        <v>301662.27636666701</v>
      </c>
      <c r="F15" s="51">
        <v>20308.761255555601</v>
      </c>
      <c r="G15" s="51">
        <v>301662.27636666701</v>
      </c>
      <c r="H15" s="51">
        <v>6.3076360549498903E-2</v>
      </c>
    </row>
    <row r="16" spans="1:8" ht="14.25">
      <c r="A16" s="51">
        <v>15</v>
      </c>
      <c r="B16" s="52">
        <v>27</v>
      </c>
      <c r="C16" s="51">
        <v>210029.579</v>
      </c>
      <c r="D16" s="51">
        <v>1141809.6748176999</v>
      </c>
      <c r="E16" s="51">
        <v>1041283.38591504</v>
      </c>
      <c r="F16" s="51">
        <v>100526.288902655</v>
      </c>
      <c r="G16" s="51">
        <v>1041283.38591504</v>
      </c>
      <c r="H16" s="51">
        <v>8.8041195586037402E-2</v>
      </c>
    </row>
    <row r="17" spans="1:8" ht="14.25">
      <c r="A17" s="51">
        <v>16</v>
      </c>
      <c r="B17" s="52">
        <v>29</v>
      </c>
      <c r="C17" s="51">
        <v>192727</v>
      </c>
      <c r="D17" s="51">
        <v>2232318.8503025598</v>
      </c>
      <c r="E17" s="51">
        <v>2106557.02464103</v>
      </c>
      <c r="F17" s="51">
        <v>125761.82566153799</v>
      </c>
      <c r="G17" s="51">
        <v>2106557.02464103</v>
      </c>
      <c r="H17" s="51">
        <v>5.63368560205873E-2</v>
      </c>
    </row>
    <row r="18" spans="1:8" ht="14.25">
      <c r="A18" s="51">
        <v>17</v>
      </c>
      <c r="B18" s="52">
        <v>31</v>
      </c>
      <c r="C18" s="51">
        <v>48628.358999999997</v>
      </c>
      <c r="D18" s="51">
        <v>301503.12508734601</v>
      </c>
      <c r="E18" s="51">
        <v>250270.722903566</v>
      </c>
      <c r="F18" s="51">
        <v>51232.402183780301</v>
      </c>
      <c r="G18" s="51">
        <v>250270.722903566</v>
      </c>
      <c r="H18" s="51">
        <v>0.169923287425091</v>
      </c>
    </row>
    <row r="19" spans="1:8" ht="14.25">
      <c r="A19" s="51">
        <v>18</v>
      </c>
      <c r="B19" s="52">
        <v>32</v>
      </c>
      <c r="C19" s="51">
        <v>13326.599</v>
      </c>
      <c r="D19" s="51">
        <v>211726.195655238</v>
      </c>
      <c r="E19" s="51">
        <v>192593.06824419199</v>
      </c>
      <c r="F19" s="51">
        <v>19133.127411045902</v>
      </c>
      <c r="G19" s="51">
        <v>192593.06824419199</v>
      </c>
      <c r="H19" s="51">
        <v>9.0367313084872905E-2</v>
      </c>
    </row>
    <row r="20" spans="1:8" ht="14.25">
      <c r="A20" s="51">
        <v>19</v>
      </c>
      <c r="B20" s="52">
        <v>33</v>
      </c>
      <c r="C20" s="51">
        <v>61797.372000000003</v>
      </c>
      <c r="D20" s="51">
        <v>572146.06825228804</v>
      </c>
      <c r="E20" s="51">
        <v>459967.15862080001</v>
      </c>
      <c r="F20" s="51">
        <v>112178.909631488</v>
      </c>
      <c r="G20" s="51">
        <v>459967.15862080001</v>
      </c>
      <c r="H20" s="51">
        <v>0.196066906435548</v>
      </c>
    </row>
    <row r="21" spans="1:8" ht="14.25">
      <c r="A21" s="51">
        <v>20</v>
      </c>
      <c r="B21" s="52">
        <v>34</v>
      </c>
      <c r="C21" s="51">
        <v>48398.188000000002</v>
      </c>
      <c r="D21" s="51">
        <v>226130.89409534799</v>
      </c>
      <c r="E21" s="51">
        <v>162278.36244360101</v>
      </c>
      <c r="F21" s="51">
        <v>63852.531651747697</v>
      </c>
      <c r="G21" s="51">
        <v>162278.36244360101</v>
      </c>
      <c r="H21" s="51">
        <v>0.28236978369184801</v>
      </c>
    </row>
    <row r="22" spans="1:8" ht="14.25">
      <c r="A22" s="51">
        <v>21</v>
      </c>
      <c r="B22" s="52">
        <v>35</v>
      </c>
      <c r="C22" s="51">
        <v>34749.631999999998</v>
      </c>
      <c r="D22" s="51">
        <v>825817.94117610599</v>
      </c>
      <c r="E22" s="51">
        <v>795679.13877083396</v>
      </c>
      <c r="F22" s="51">
        <v>30138.8024052726</v>
      </c>
      <c r="G22" s="51">
        <v>795679.13877083396</v>
      </c>
      <c r="H22" s="51">
        <v>3.6495698267768099E-2</v>
      </c>
    </row>
    <row r="23" spans="1:8" ht="14.25">
      <c r="A23" s="51">
        <v>22</v>
      </c>
      <c r="B23" s="52">
        <v>36</v>
      </c>
      <c r="C23" s="51">
        <v>160781.323</v>
      </c>
      <c r="D23" s="51">
        <v>612788.086136283</v>
      </c>
      <c r="E23" s="51">
        <v>529040.91220436699</v>
      </c>
      <c r="F23" s="51">
        <v>83747.173931915706</v>
      </c>
      <c r="G23" s="51">
        <v>529040.91220436699</v>
      </c>
      <c r="H23" s="51">
        <v>0.136665799852529</v>
      </c>
    </row>
    <row r="24" spans="1:8" ht="14.25">
      <c r="A24" s="51">
        <v>23</v>
      </c>
      <c r="B24" s="52">
        <v>37</v>
      </c>
      <c r="C24" s="51">
        <v>149033.47200000001</v>
      </c>
      <c r="D24" s="51">
        <v>1002604.02703009</v>
      </c>
      <c r="E24" s="51">
        <v>863384.20436062</v>
      </c>
      <c r="F24" s="51">
        <v>139219.82266946801</v>
      </c>
      <c r="G24" s="51">
        <v>863384.20436062</v>
      </c>
      <c r="H24" s="51">
        <v>0.13885823207978201</v>
      </c>
    </row>
    <row r="25" spans="1:8" ht="14.25">
      <c r="A25" s="51">
        <v>24</v>
      </c>
      <c r="B25" s="52">
        <v>38</v>
      </c>
      <c r="C25" s="51">
        <v>133585.549</v>
      </c>
      <c r="D25" s="51">
        <v>640255.04690052895</v>
      </c>
      <c r="E25" s="51">
        <v>596566.66948672605</v>
      </c>
      <c r="F25" s="51">
        <v>43688.377413803799</v>
      </c>
      <c r="G25" s="51">
        <v>596566.66948672605</v>
      </c>
      <c r="H25" s="51">
        <v>6.8235896968401794E-2</v>
      </c>
    </row>
    <row r="26" spans="1:8" ht="14.25">
      <c r="A26" s="51">
        <v>25</v>
      </c>
      <c r="B26" s="52">
        <v>39</v>
      </c>
      <c r="C26" s="51">
        <v>84844.785999999993</v>
      </c>
      <c r="D26" s="51">
        <v>125888.443008706</v>
      </c>
      <c r="E26" s="51">
        <v>93772.841856712403</v>
      </c>
      <c r="F26" s="51">
        <v>32115.601151993498</v>
      </c>
      <c r="G26" s="51">
        <v>93772.841856712403</v>
      </c>
      <c r="H26" s="51">
        <v>0.25511159233077901</v>
      </c>
    </row>
    <row r="27" spans="1:8" ht="14.25">
      <c r="A27" s="51">
        <v>26</v>
      </c>
      <c r="B27" s="52">
        <v>40</v>
      </c>
      <c r="C27" s="51">
        <v>15.17</v>
      </c>
      <c r="D27" s="51">
        <v>37.469900000000003</v>
      </c>
      <c r="E27" s="51">
        <v>39.551900000000003</v>
      </c>
      <c r="F27" s="51">
        <v>-2.0819999999999999</v>
      </c>
      <c r="G27" s="51">
        <v>39.551900000000003</v>
      </c>
      <c r="H27" s="51">
        <v>-5.5564599852147997E-2</v>
      </c>
    </row>
    <row r="28" spans="1:8" ht="14.25">
      <c r="A28" s="51">
        <v>27</v>
      </c>
      <c r="B28" s="52">
        <v>42</v>
      </c>
      <c r="C28" s="51">
        <v>7665.2</v>
      </c>
      <c r="D28" s="51">
        <v>121509.5362</v>
      </c>
      <c r="E28" s="51">
        <v>104206.7706</v>
      </c>
      <c r="F28" s="51">
        <v>17302.765599999999</v>
      </c>
      <c r="G28" s="51">
        <v>104206.7706</v>
      </c>
      <c r="H28" s="51">
        <v>0.14239841695651201</v>
      </c>
    </row>
    <row r="29" spans="1:8" ht="14.25">
      <c r="A29" s="51">
        <v>28</v>
      </c>
      <c r="B29" s="52">
        <v>75</v>
      </c>
      <c r="C29" s="51">
        <v>535</v>
      </c>
      <c r="D29" s="51">
        <v>342133.76068376098</v>
      </c>
      <c r="E29" s="51">
        <v>325800.052136752</v>
      </c>
      <c r="F29" s="51">
        <v>16333.7085470085</v>
      </c>
      <c r="G29" s="51">
        <v>325800.052136752</v>
      </c>
      <c r="H29" s="51">
        <v>4.77407096989357E-2</v>
      </c>
    </row>
    <row r="30" spans="1:8" ht="14.25">
      <c r="A30" s="51">
        <v>29</v>
      </c>
      <c r="B30" s="52">
        <v>76</v>
      </c>
      <c r="C30" s="51">
        <v>2439</v>
      </c>
      <c r="D30" s="51">
        <v>391450.43265555601</v>
      </c>
      <c r="E30" s="51">
        <v>407243.61725811998</v>
      </c>
      <c r="F30" s="51">
        <v>-15793.184602564101</v>
      </c>
      <c r="G30" s="51">
        <v>407243.61725811998</v>
      </c>
      <c r="H30" s="51">
        <v>-4.0345298625485998E-2</v>
      </c>
    </row>
    <row r="31" spans="1:8" ht="14.25">
      <c r="A31" s="51">
        <v>30</v>
      </c>
      <c r="B31" s="52">
        <v>99</v>
      </c>
      <c r="C31" s="51">
        <v>39</v>
      </c>
      <c r="D31" s="51">
        <v>47190.428031162497</v>
      </c>
      <c r="E31" s="51">
        <v>42805.887224869497</v>
      </c>
      <c r="F31" s="51">
        <v>4384.5408062930201</v>
      </c>
      <c r="G31" s="51">
        <v>42805.887224869497</v>
      </c>
      <c r="H31" s="51">
        <v>9.2911655800147805E-2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2013-07-31T00:26:16Z</dcterms:modified>
</cp:coreProperties>
</file>