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<sst xmlns="http://schemas.openxmlformats.org/spreadsheetml/2006/main" count="144" uniqueCount="101">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</sst>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14294433.238</v>
      </c>
      <c r="F3" s="43">
        <f>RA!I7</f>
        <v>1539293.057</v>
      </c>
      <c r="G3" s="34">
        <f>E3-F3</f>
        <v>12755140.181</v>
      </c>
      <c r="H3" s="45">
        <f>RA!J7</f>
        <v>10.7684791091121</v>
      </c>
      <c r="I3" s="38">
        <f>SUM(I4:I39)</f>
        <v>14294436.354898719</v>
      </c>
      <c r="J3" s="39">
        <f>SUM(J4:J39)</f>
        <v>12755140.09367259</v>
      </c>
      <c r="K3" s="40">
        <f>E3-I3</f>
        <v>-3.1168987192213535</v>
      </c>
      <c r="L3" s="40">
        <f>G3-J3</f>
        <v>8.7327409535646439E-2</v>
      </c>
    </row>
    <row r="4" spans="1:12">
      <c r="A4" s="56">
        <f>RA!A8</f>
        <v>41459</v>
      </c>
      <c r="B4" s="30">
        <v>12</v>
      </c>
      <c r="C4" s="53" t="s">
        <v>8</v>
      </c>
      <c r="D4" s="53"/>
      <c r="E4" s="33">
        <f>RA!D8</f>
        <v>500507.51699999999</v>
      </c>
      <c r="F4" s="43">
        <f>RA!I8</f>
        <v>65778.929499999998</v>
      </c>
      <c r="G4" s="34">
        <f t="shared" ref="G4:G39" si="0">E4-F4</f>
        <v>434728.58750000002</v>
      </c>
      <c r="H4" s="45">
        <f>RA!J8</f>
        <v>13.1424458705982</v>
      </c>
      <c r="I4" s="38">
        <f>VLOOKUP(B4,RMS!B:D,3,FALSE)</f>
        <v>500507.92850341898</v>
      </c>
      <c r="J4" s="39">
        <f>VLOOKUP(B4,RMS!B:E,4,FALSE)</f>
        <v>434728.59279829101</v>
      </c>
      <c r="K4" s="40">
        <f t="shared" ref="K4:K39" si="1">E4-I4</f>
        <v>-0.41150341898901388</v>
      </c>
      <c r="L4" s="40">
        <f t="shared" ref="L4:L39" si="2">G4-J4</f>
        <v>-5.2982909837737679E-3</v>
      </c>
    </row>
    <row r="5" spans="1:12">
      <c r="A5" s="56"/>
      <c r="B5" s="30">
        <v>13</v>
      </c>
      <c r="C5" s="53" t="s">
        <v>9</v>
      </c>
      <c r="D5" s="53"/>
      <c r="E5" s="33">
        <f>RA!D9</f>
        <v>104756.0047</v>
      </c>
      <c r="F5" s="43">
        <f>RA!I9</f>
        <v>21392.0733</v>
      </c>
      <c r="G5" s="34">
        <f t="shared" si="0"/>
        <v>83363.931400000001</v>
      </c>
      <c r="H5" s="45">
        <f>RA!J9</f>
        <v>20.420856409389199</v>
      </c>
      <c r="I5" s="38">
        <f>VLOOKUP(B5,RMS!B:D,3,FALSE)</f>
        <v>104756.00586498799</v>
      </c>
      <c r="J5" s="39">
        <f>VLOOKUP(B5,RMS!B:E,4,FALSE)</f>
        <v>83363.937678095506</v>
      </c>
      <c r="K5" s="40">
        <f t="shared" si="1"/>
        <v>-1.1649879888864234E-3</v>
      </c>
      <c r="L5" s="40">
        <f t="shared" si="2"/>
        <v>-6.2780955049674958E-3</v>
      </c>
    </row>
    <row r="6" spans="1:12">
      <c r="A6" s="56"/>
      <c r="B6" s="30">
        <v>14</v>
      </c>
      <c r="C6" s="53" t="s">
        <v>10</v>
      </c>
      <c r="D6" s="53"/>
      <c r="E6" s="33">
        <f>RA!D10</f>
        <v>155542.87210000001</v>
      </c>
      <c r="F6" s="43">
        <f>RA!I10</f>
        <v>35316.169600000001</v>
      </c>
      <c r="G6" s="34">
        <f t="shared" si="0"/>
        <v>120226.70250000001</v>
      </c>
      <c r="H6" s="45">
        <f>RA!J10</f>
        <v>22.705103180359799</v>
      </c>
      <c r="I6" s="38">
        <f>VLOOKUP(B6,RMS!B:D,3,FALSE)</f>
        <v>155544.98130854699</v>
      </c>
      <c r="J6" s="39">
        <f>VLOOKUP(B6,RMS!B:E,4,FALSE)</f>
        <v>120226.70285641</v>
      </c>
      <c r="K6" s="40">
        <f t="shared" si="1"/>
        <v>-2.1092085469863378</v>
      </c>
      <c r="L6" s="40">
        <f t="shared" si="2"/>
        <v>-3.5640998976305127E-4</v>
      </c>
    </row>
    <row r="7" spans="1:12">
      <c r="A7" s="56"/>
      <c r="B7" s="30">
        <v>15</v>
      </c>
      <c r="C7" s="53" t="s">
        <v>11</v>
      </c>
      <c r="D7" s="53"/>
      <c r="E7" s="33">
        <f>RA!D11</f>
        <v>50044.190900000001</v>
      </c>
      <c r="F7" s="43">
        <f>RA!I11</f>
        <v>11576.7137</v>
      </c>
      <c r="G7" s="34">
        <f t="shared" si="0"/>
        <v>38467.477200000001</v>
      </c>
      <c r="H7" s="45">
        <f>RA!J11</f>
        <v>23.1329820540669</v>
      </c>
      <c r="I7" s="38">
        <f>VLOOKUP(B7,RMS!B:D,3,FALSE)</f>
        <v>50044.199500000002</v>
      </c>
      <c r="J7" s="39">
        <f>VLOOKUP(B7,RMS!B:E,4,FALSE)</f>
        <v>38467.477200000001</v>
      </c>
      <c r="K7" s="40">
        <f t="shared" si="1"/>
        <v>-8.6000000010244548E-3</v>
      </c>
      <c r="L7" s="40">
        <f t="shared" si="2"/>
        <v>0</v>
      </c>
    </row>
    <row r="8" spans="1:12">
      <c r="A8" s="56"/>
      <c r="B8" s="30">
        <v>16</v>
      </c>
      <c r="C8" s="53" t="s">
        <v>12</v>
      </c>
      <c r="D8" s="53"/>
      <c r="E8" s="33">
        <f>RA!D12</f>
        <v>169406.9731</v>
      </c>
      <c r="F8" s="43">
        <f>RA!I12</f>
        <v>-6855.3427000000001</v>
      </c>
      <c r="G8" s="34">
        <f t="shared" si="0"/>
        <v>176262.31580000001</v>
      </c>
      <c r="H8" s="45">
        <f>RA!J12</f>
        <v>-4.0466709100299703</v>
      </c>
      <c r="I8" s="38">
        <f>VLOOKUP(B8,RMS!B:D,3,FALSE)</f>
        <v>169406.98953931601</v>
      </c>
      <c r="J8" s="39">
        <f>VLOOKUP(B8,RMS!B:E,4,FALSE)</f>
        <v>176262.315430769</v>
      </c>
      <c r="K8" s="40">
        <f t="shared" si="1"/>
        <v>-1.6439316008472815E-2</v>
      </c>
      <c r="L8" s="40">
        <f t="shared" si="2"/>
        <v>3.692310128826648E-4</v>
      </c>
    </row>
    <row r="9" spans="1:12">
      <c r="A9" s="56"/>
      <c r="B9" s="30">
        <v>17</v>
      </c>
      <c r="C9" s="53" t="s">
        <v>13</v>
      </c>
      <c r="D9" s="53"/>
      <c r="E9" s="33">
        <f>RA!D13</f>
        <v>278599.3836</v>
      </c>
      <c r="F9" s="43">
        <f>RA!I13</f>
        <v>51398.074500000002</v>
      </c>
      <c r="G9" s="34">
        <f t="shared" si="0"/>
        <v>227201.30910000001</v>
      </c>
      <c r="H9" s="45">
        <f>RA!J13</f>
        <v>18.448739489601699</v>
      </c>
      <c r="I9" s="38">
        <f>VLOOKUP(B9,RMS!B:D,3,FALSE)</f>
        <v>278599.49650683801</v>
      </c>
      <c r="J9" s="39">
        <f>VLOOKUP(B9,RMS!B:E,4,FALSE)</f>
        <v>227201.308663248</v>
      </c>
      <c r="K9" s="40">
        <f t="shared" si="1"/>
        <v>-0.11290683801053092</v>
      </c>
      <c r="L9" s="40">
        <f t="shared" si="2"/>
        <v>4.3675201595760882E-4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152169.3535</v>
      </c>
      <c r="F10" s="43">
        <f>RA!I14</f>
        <v>13959.9899</v>
      </c>
      <c r="G10" s="34">
        <f t="shared" si="0"/>
        <v>138209.36359999998</v>
      </c>
      <c r="H10" s="45">
        <f>RA!J14</f>
        <v>9.1739825259887091</v>
      </c>
      <c r="I10" s="38">
        <f>VLOOKUP(B10,RMS!B:D,3,FALSE)</f>
        <v>152169.33703333299</v>
      </c>
      <c r="J10" s="39">
        <f>VLOOKUP(B10,RMS!B:E,4,FALSE)</f>
        <v>138209.36006324799</v>
      </c>
      <c r="K10" s="40">
        <f t="shared" si="1"/>
        <v>1.6466667002532631E-2</v>
      </c>
      <c r="L10" s="40">
        <f t="shared" si="2"/>
        <v>3.5367519885767251E-3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92384.391099999993</v>
      </c>
      <c r="F11" s="43">
        <f>RA!I15</f>
        <v>12411.805200000001</v>
      </c>
      <c r="G11" s="34">
        <f t="shared" si="0"/>
        <v>79972.585899999991</v>
      </c>
      <c r="H11" s="45">
        <f>RA!J15</f>
        <v>13.4349591443051</v>
      </c>
      <c r="I11" s="38">
        <f>VLOOKUP(B11,RMS!B:D,3,FALSE)</f>
        <v>92384.406969230797</v>
      </c>
      <c r="J11" s="39">
        <f>VLOOKUP(B11,RMS!B:E,4,FALSE)</f>
        <v>79972.586528205095</v>
      </c>
      <c r="K11" s="40">
        <f t="shared" si="1"/>
        <v>-1.586923080321867E-2</v>
      </c>
      <c r="L11" s="40">
        <f t="shared" si="2"/>
        <v>-6.2820510356687009E-4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771857.9227</v>
      </c>
      <c r="F12" s="43">
        <f>RA!I16</f>
        <v>62339.902999999998</v>
      </c>
      <c r="G12" s="34">
        <f t="shared" si="0"/>
        <v>709518.01969999995</v>
      </c>
      <c r="H12" s="45">
        <f>RA!J16</f>
        <v>8.0766033704663798</v>
      </c>
      <c r="I12" s="38">
        <f>VLOOKUP(B12,RMS!B:D,3,FALSE)</f>
        <v>771857.46440000006</v>
      </c>
      <c r="J12" s="39">
        <f>VLOOKUP(B12,RMS!B:E,4,FALSE)</f>
        <v>709518.01969999995</v>
      </c>
      <c r="K12" s="40">
        <f t="shared" si="1"/>
        <v>0.45829999994020909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385649.72230000002</v>
      </c>
      <c r="F13" s="43">
        <f>RA!I17</f>
        <v>53722.920299999998</v>
      </c>
      <c r="G13" s="34">
        <f t="shared" si="0"/>
        <v>331926.80200000003</v>
      </c>
      <c r="H13" s="45">
        <f>RA!J17</f>
        <v>13.9304963010471</v>
      </c>
      <c r="I13" s="38">
        <f>VLOOKUP(B13,RMS!B:D,3,FALSE)</f>
        <v>385649.77022820502</v>
      </c>
      <c r="J13" s="39">
        <f>VLOOKUP(B13,RMS!B:E,4,FALSE)</f>
        <v>331926.801120513</v>
      </c>
      <c r="K13" s="40">
        <f t="shared" si="1"/>
        <v>-4.792820499278605E-2</v>
      </c>
      <c r="L13" s="40">
        <f t="shared" si="2"/>
        <v>8.7948702275753021E-4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1538013.1233000001</v>
      </c>
      <c r="F14" s="43">
        <f>RA!I18</f>
        <v>220329.8426</v>
      </c>
      <c r="G14" s="34">
        <f t="shared" si="0"/>
        <v>1317683.2807</v>
      </c>
      <c r="H14" s="45">
        <f>RA!J18</f>
        <v>14.325615254000899</v>
      </c>
      <c r="I14" s="38">
        <f>VLOOKUP(B14,RMS!B:D,3,FALSE)</f>
        <v>1538013.25521368</v>
      </c>
      <c r="J14" s="39">
        <f>VLOOKUP(B14,RMS!B:E,4,FALSE)</f>
        <v>1317683.2921273501</v>
      </c>
      <c r="K14" s="40">
        <f t="shared" si="1"/>
        <v>-0.13191367988474667</v>
      </c>
      <c r="L14" s="40">
        <f t="shared" si="2"/>
        <v>-1.1427350109443069E-2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387104.79019999999</v>
      </c>
      <c r="F15" s="43">
        <f>RA!I19</f>
        <v>56732.3433</v>
      </c>
      <c r="G15" s="34">
        <f t="shared" si="0"/>
        <v>330372.44689999998</v>
      </c>
      <c r="H15" s="45">
        <f>RA!J19</f>
        <v>14.6555518650877</v>
      </c>
      <c r="I15" s="38">
        <f>VLOOKUP(B15,RMS!B:D,3,FALSE)</f>
        <v>387104.81541880302</v>
      </c>
      <c r="J15" s="39">
        <f>VLOOKUP(B15,RMS!B:E,4,FALSE)</f>
        <v>330372.44743247901</v>
      </c>
      <c r="K15" s="40">
        <f t="shared" si="1"/>
        <v>-2.5218803028110415E-2</v>
      </c>
      <c r="L15" s="40">
        <f t="shared" si="2"/>
        <v>-5.3247902542352676E-4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840890.70739999996</v>
      </c>
      <c r="F16" s="43">
        <f>RA!I20</f>
        <v>-8699.3803000000007</v>
      </c>
      <c r="G16" s="34">
        <f t="shared" si="0"/>
        <v>849590.08769999992</v>
      </c>
      <c r="H16" s="45">
        <f>RA!J20</f>
        <v>-1.0345435171828801</v>
      </c>
      <c r="I16" s="38">
        <f>VLOOKUP(B16,RMS!B:D,3,FALSE)</f>
        <v>840890.75659999996</v>
      </c>
      <c r="J16" s="39">
        <f>VLOOKUP(B16,RMS!B:E,4,FALSE)</f>
        <v>849590.08770000003</v>
      </c>
      <c r="K16" s="40">
        <f t="shared" si="1"/>
        <v>-4.9200000008568168E-2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312827.66090000002</v>
      </c>
      <c r="F17" s="43">
        <f>RA!I21</f>
        <v>31197.186399999999</v>
      </c>
      <c r="G17" s="34">
        <f t="shared" si="0"/>
        <v>281630.47450000001</v>
      </c>
      <c r="H17" s="45">
        <f>RA!J21</f>
        <v>9.9726431832294509</v>
      </c>
      <c r="I17" s="38">
        <f>VLOOKUP(B17,RMS!B:D,3,FALSE)</f>
        <v>312827.44823851401</v>
      </c>
      <c r="J17" s="39">
        <f>VLOOKUP(B17,RMS!B:E,4,FALSE)</f>
        <v>281630.47432888602</v>
      </c>
      <c r="K17" s="40">
        <f t="shared" si="1"/>
        <v>0.21266148600261658</v>
      </c>
      <c r="L17" s="40">
        <f t="shared" si="2"/>
        <v>1.7111399210989475E-4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1045315.3284</v>
      </c>
      <c r="F18" s="43">
        <f>RA!I22</f>
        <v>127259.1856</v>
      </c>
      <c r="G18" s="34">
        <f t="shared" si="0"/>
        <v>918056.14280000003</v>
      </c>
      <c r="H18" s="45">
        <f>RA!J22</f>
        <v>12.174238925089499</v>
      </c>
      <c r="I18" s="38">
        <f>VLOOKUP(B18,RMS!B:D,3,FALSE)</f>
        <v>1045315.5686115</v>
      </c>
      <c r="J18" s="39">
        <f>VLOOKUP(B18,RMS!B:E,4,FALSE)</f>
        <v>918056.14572477899</v>
      </c>
      <c r="K18" s="40">
        <f t="shared" si="1"/>
        <v>-0.24021149997133762</v>
      </c>
      <c r="L18" s="40">
        <f t="shared" si="2"/>
        <v>-2.9247789643704891E-3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2198441.9852</v>
      </c>
      <c r="F19" s="43">
        <f>RA!I23</f>
        <v>195099.27540000001</v>
      </c>
      <c r="G19" s="34">
        <f t="shared" si="0"/>
        <v>2003342.7098000001</v>
      </c>
      <c r="H19" s="45">
        <f>RA!J23</f>
        <v>8.8744336540794002</v>
      </c>
      <c r="I19" s="38">
        <f>VLOOKUP(B19,RMS!B:D,3,FALSE)</f>
        <v>2198442.7862196602</v>
      </c>
      <c r="J19" s="39">
        <f>VLOOKUP(B19,RMS!B:E,4,FALSE)</f>
        <v>2003342.7423640999</v>
      </c>
      <c r="K19" s="40">
        <f t="shared" si="1"/>
        <v>-0.80101966019719839</v>
      </c>
      <c r="L19" s="40">
        <f t="shared" si="2"/>
        <v>-3.2564099878072739E-2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278834.3517</v>
      </c>
      <c r="F20" s="43">
        <f>RA!I24</f>
        <v>43168.179499999998</v>
      </c>
      <c r="G20" s="34">
        <f t="shared" si="0"/>
        <v>235666.1722</v>
      </c>
      <c r="H20" s="45">
        <f>RA!J24</f>
        <v>15.481657563643701</v>
      </c>
      <c r="I20" s="38">
        <f>VLOOKUP(B20,RMS!B:D,3,FALSE)</f>
        <v>278834.375182755</v>
      </c>
      <c r="J20" s="39">
        <f>VLOOKUP(B20,RMS!B:E,4,FALSE)</f>
        <v>235666.174118569</v>
      </c>
      <c r="K20" s="40">
        <f t="shared" si="1"/>
        <v>-2.3482755001168698E-2</v>
      </c>
      <c r="L20" s="40">
        <f t="shared" si="2"/>
        <v>-1.9185690034646541E-3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197570.9142</v>
      </c>
      <c r="F21" s="43">
        <f>RA!I25</f>
        <v>17513.98</v>
      </c>
      <c r="G21" s="34">
        <f t="shared" si="0"/>
        <v>180056.93419999999</v>
      </c>
      <c r="H21" s="45">
        <f>RA!J25</f>
        <v>8.8646550383781104</v>
      </c>
      <c r="I21" s="38">
        <f>VLOOKUP(B21,RMS!B:D,3,FALSE)</f>
        <v>197570.91238554599</v>
      </c>
      <c r="J21" s="39">
        <f>VLOOKUP(B21,RMS!B:E,4,FALSE)</f>
        <v>180056.94150697699</v>
      </c>
      <c r="K21" s="40">
        <f t="shared" si="1"/>
        <v>1.8144540081266314E-3</v>
      </c>
      <c r="L21" s="40">
        <f t="shared" si="2"/>
        <v>-7.3069770005531609E-3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515305.78570000001</v>
      </c>
      <c r="F22" s="43">
        <f>RA!I26</f>
        <v>113985.6617</v>
      </c>
      <c r="G22" s="34">
        <f t="shared" si="0"/>
        <v>401320.12400000001</v>
      </c>
      <c r="H22" s="45">
        <f>RA!J26</f>
        <v>22.120004250516999</v>
      </c>
      <c r="I22" s="38">
        <f>VLOOKUP(B22,RMS!B:D,3,FALSE)</f>
        <v>515305.81388869998</v>
      </c>
      <c r="J22" s="39">
        <f>VLOOKUP(B22,RMS!B:E,4,FALSE)</f>
        <v>401320.06168081501</v>
      </c>
      <c r="K22" s="40">
        <f t="shared" si="1"/>
        <v>-2.8188699972815812E-2</v>
      </c>
      <c r="L22" s="40">
        <f t="shared" si="2"/>
        <v>6.2319185002706945E-2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213634.35370000001</v>
      </c>
      <c r="F23" s="43">
        <f>RA!I27</f>
        <v>59957.221400000002</v>
      </c>
      <c r="G23" s="34">
        <f t="shared" si="0"/>
        <v>153677.1323</v>
      </c>
      <c r="H23" s="45">
        <f>RA!J27</f>
        <v>28.0653464021971</v>
      </c>
      <c r="I23" s="38">
        <f>VLOOKUP(B23,RMS!B:D,3,FALSE)</f>
        <v>213634.275650269</v>
      </c>
      <c r="J23" s="39">
        <f>VLOOKUP(B23,RMS!B:E,4,FALSE)</f>
        <v>153677.13616019799</v>
      </c>
      <c r="K23" s="40">
        <f t="shared" si="1"/>
        <v>7.8049731004284695E-2</v>
      </c>
      <c r="L23" s="40">
        <f t="shared" si="2"/>
        <v>-3.8601979904342443E-3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741434.4523</v>
      </c>
      <c r="F24" s="43">
        <f>RA!I28</f>
        <v>43442.2785</v>
      </c>
      <c r="G24" s="34">
        <f t="shared" si="0"/>
        <v>697992.17379999999</v>
      </c>
      <c r="H24" s="45">
        <f>RA!J28</f>
        <v>5.8592203754813301</v>
      </c>
      <c r="I24" s="38">
        <f>VLOOKUP(B24,RMS!B:D,3,FALSE)</f>
        <v>741434.45291238895</v>
      </c>
      <c r="J24" s="39">
        <f>VLOOKUP(B24,RMS!B:E,4,FALSE)</f>
        <v>697992.17363293702</v>
      </c>
      <c r="K24" s="40">
        <f t="shared" si="1"/>
        <v>-6.1238894704729319E-4</v>
      </c>
      <c r="L24" s="40">
        <f t="shared" si="2"/>
        <v>1.6706297174096107E-4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480880.53279999999</v>
      </c>
      <c r="F25" s="43">
        <f>RA!I29</f>
        <v>86368.358500000002</v>
      </c>
      <c r="G25" s="34">
        <f t="shared" si="0"/>
        <v>394512.17429999996</v>
      </c>
      <c r="H25" s="45">
        <f>RA!J29</f>
        <v>17.960460573670399</v>
      </c>
      <c r="I25" s="38">
        <f>VLOOKUP(B25,RMS!B:D,3,FALSE)</f>
        <v>480880.53206460201</v>
      </c>
      <c r="J25" s="39">
        <f>VLOOKUP(B25,RMS!B:E,4,FALSE)</f>
        <v>394512.10041764402</v>
      </c>
      <c r="K25" s="40">
        <f t="shared" si="1"/>
        <v>7.3539797449484468E-4</v>
      </c>
      <c r="L25" s="40">
        <f t="shared" si="2"/>
        <v>7.3882355936802924E-2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1064454.1062</v>
      </c>
      <c r="F26" s="43">
        <f>RA!I30</f>
        <v>146760.17739999999</v>
      </c>
      <c r="G26" s="34">
        <f t="shared" si="0"/>
        <v>917693.92880000011</v>
      </c>
      <c r="H26" s="45">
        <f>RA!J30</f>
        <v>13.787365424698301</v>
      </c>
      <c r="I26" s="38">
        <f>VLOOKUP(B26,RMS!B:D,3,FALSE)</f>
        <v>1064454.16765841</v>
      </c>
      <c r="J26" s="39">
        <f>VLOOKUP(B26,RMS!B:E,4,FALSE)</f>
        <v>917693.89916097699</v>
      </c>
      <c r="K26" s="40">
        <f t="shared" si="1"/>
        <v>-6.1458409996703267E-2</v>
      </c>
      <c r="L26" s="40">
        <f t="shared" si="2"/>
        <v>2.9639023123309016E-2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785956.59530000004</v>
      </c>
      <c r="F27" s="43">
        <f>RA!I31</f>
        <v>395.00670000000002</v>
      </c>
      <c r="G27" s="34">
        <f t="shared" si="0"/>
        <v>785561.58860000002</v>
      </c>
      <c r="H27" s="45">
        <f>RA!J31</f>
        <v>5.0258080708543998E-2</v>
      </c>
      <c r="I27" s="38">
        <f>VLOOKUP(B27,RMS!B:D,3,FALSE)</f>
        <v>785956.46745995805</v>
      </c>
      <c r="J27" s="39">
        <f>VLOOKUP(B27,RMS!B:E,4,FALSE)</f>
        <v>785561.58787787601</v>
      </c>
      <c r="K27" s="40">
        <f t="shared" si="1"/>
        <v>0.12784004199784249</v>
      </c>
      <c r="L27" s="40">
        <f t="shared" si="2"/>
        <v>7.22124008461833E-4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118413.4903</v>
      </c>
      <c r="F28" s="43">
        <f>RA!I32</f>
        <v>29715.5278</v>
      </c>
      <c r="G28" s="34">
        <f t="shared" si="0"/>
        <v>88697.962500000009</v>
      </c>
      <c r="H28" s="45">
        <f>RA!J32</f>
        <v>25.094714905130999</v>
      </c>
      <c r="I28" s="38">
        <f>VLOOKUP(B28,RMS!B:D,3,FALSE)</f>
        <v>118413.424616943</v>
      </c>
      <c r="J28" s="39">
        <f>VLOOKUP(B28,RMS!B:E,4,FALSE)</f>
        <v>88697.984559768098</v>
      </c>
      <c r="K28" s="40">
        <f t="shared" si="1"/>
        <v>6.5683057007845491E-2</v>
      </c>
      <c r="L28" s="40">
        <f t="shared" si="2"/>
        <v>-2.2059768089093268E-2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103.93170000000001</v>
      </c>
      <c r="F29" s="43">
        <f>RA!I33</f>
        <v>21.807300000000001</v>
      </c>
      <c r="G29" s="34">
        <f t="shared" si="0"/>
        <v>82.124400000000009</v>
      </c>
      <c r="H29" s="45">
        <f>RA!J33</f>
        <v>20.9823374389142</v>
      </c>
      <c r="I29" s="38">
        <f>VLOOKUP(B29,RMS!B:D,3,FALSE)</f>
        <v>103.9318</v>
      </c>
      <c r="J29" s="39">
        <f>VLOOKUP(B29,RMS!B:E,4,FALSE)</f>
        <v>82.124399999999994</v>
      </c>
      <c r="K29" s="40">
        <f t="shared" si="1"/>
        <v>-9.9999999989108801E-5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131550.43150000001</v>
      </c>
      <c r="F31" s="43">
        <f>RA!I35</f>
        <v>10250.604600000001</v>
      </c>
      <c r="G31" s="34">
        <f t="shared" si="0"/>
        <v>121299.8269</v>
      </c>
      <c r="H31" s="45">
        <f>RA!J35</f>
        <v>7.7921482150364501</v>
      </c>
      <c r="I31" s="38">
        <f>VLOOKUP(B31,RMS!B:D,3,FALSE)</f>
        <v>131550.43109999999</v>
      </c>
      <c r="J31" s="39">
        <f>VLOOKUP(B31,RMS!B:E,4,FALSE)</f>
        <v>121299.8174</v>
      </c>
      <c r="K31" s="40">
        <f t="shared" si="1"/>
        <v>4.0000001899898052E-4</v>
      </c>
      <c r="L31" s="40">
        <f t="shared" si="2"/>
        <v>9.5000000001164153E-3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374672.64850000001</v>
      </c>
      <c r="F35" s="43">
        <f>RA!I39</f>
        <v>16081.0663</v>
      </c>
      <c r="G35" s="34">
        <f t="shared" si="0"/>
        <v>358591.5822</v>
      </c>
      <c r="H35" s="45">
        <f>RA!J39</f>
        <v>4.2920310207805299</v>
      </c>
      <c r="I35" s="38">
        <f>VLOOKUP(B35,RMS!B:D,3,FALSE)</f>
        <v>374672.64957265003</v>
      </c>
      <c r="J35" s="39">
        <f>VLOOKUP(B35,RMS!B:E,4,FALSE)</f>
        <v>358591.58384615398</v>
      </c>
      <c r="K35" s="40">
        <f t="shared" si="1"/>
        <v>-1.0726500186137855E-3</v>
      </c>
      <c r="L35" s="40">
        <f t="shared" si="2"/>
        <v>-1.6461539780721068E-3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390679.08559999999</v>
      </c>
      <c r="F36" s="43">
        <f>RA!I40</f>
        <v>25147.355800000001</v>
      </c>
      <c r="G36" s="34">
        <f t="shared" si="0"/>
        <v>365531.72979999997</v>
      </c>
      <c r="H36" s="45">
        <f>RA!J40</f>
        <v>6.4368318466239396</v>
      </c>
      <c r="I36" s="38">
        <f>VLOOKUP(B36,RMS!B:D,3,FALSE)</f>
        <v>390679.078728205</v>
      </c>
      <c r="J36" s="39">
        <f>VLOOKUP(B36,RMS!B:E,4,FALSE)</f>
        <v>365531.72721623903</v>
      </c>
      <c r="K36" s="40">
        <f t="shared" si="1"/>
        <v>6.8717949907295406E-3</v>
      </c>
      <c r="L36" s="40">
        <f t="shared" si="2"/>
        <v>2.5837609427981079E-3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17430.632099999999</v>
      </c>
      <c r="F39" s="43">
        <f>RA!I43</f>
        <v>3526.1421999999998</v>
      </c>
      <c r="G39" s="34">
        <f t="shared" si="0"/>
        <v>13904.489899999999</v>
      </c>
      <c r="H39" s="45">
        <f>RA!J43</f>
        <v>20.229571594250999</v>
      </c>
      <c r="I39" s="38">
        <f>VLOOKUP(B39,RMS!B:D,3,FALSE)</f>
        <v>17430.631722260001</v>
      </c>
      <c r="J39" s="39">
        <f>VLOOKUP(B39,RMS!B:E,4,FALSE)</f>
        <v>13904.489978065199</v>
      </c>
      <c r="K39" s="40">
        <f t="shared" si="1"/>
        <v>3.7773999792989343E-4</v>
      </c>
      <c r="L39" s="40">
        <f t="shared" si="2"/>
        <v>-7.8065200796118006E-5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14294433.238</v>
      </c>
      <c r="E7" s="7">
        <v>17499905</v>
      </c>
      <c r="F7" s="47">
        <v>81.682919067274895</v>
      </c>
      <c r="G7" s="16"/>
      <c r="H7" s="16"/>
      <c r="I7" s="7">
        <v>1539293.057</v>
      </c>
      <c r="J7" s="47">
        <v>10.7684791091121</v>
      </c>
      <c r="K7" s="16"/>
      <c r="L7" s="16"/>
      <c r="M7" s="16"/>
      <c r="N7" s="7">
        <v>55547289.209899999</v>
      </c>
      <c r="O7" s="7">
        <v>913460261.94239998</v>
      </c>
      <c r="P7" s="7">
        <v>1529697</v>
      </c>
      <c r="Q7" s="7">
        <v>1486754</v>
      </c>
      <c r="R7" s="7">
        <v>2.88837292517794</v>
      </c>
      <c r="S7" s="7">
        <v>10.709952691742201</v>
      </c>
      <c r="T7" s="7">
        <v>10.7597909384471</v>
      </c>
      <c r="U7" s="48">
        <v>-0.46318973100870597</v>
      </c>
    </row>
    <row r="8" spans="1:23" ht="12" thickBot="1">
      <c r="A8" s="67">
        <v>41459</v>
      </c>
      <c r="B8" s="57" t="s">
        <v>8</v>
      </c>
      <c r="C8" s="58"/>
      <c r="D8" s="8">
        <v>500507.51699999999</v>
      </c>
      <c r="E8" s="8">
        <v>539424</v>
      </c>
      <c r="F8" s="49">
        <v>92.785548473927804</v>
      </c>
      <c r="G8" s="9"/>
      <c r="H8" s="9"/>
      <c r="I8" s="8">
        <v>65778.929499999998</v>
      </c>
      <c r="J8" s="49">
        <v>13.1424458705982</v>
      </c>
      <c r="K8" s="9"/>
      <c r="L8" s="9"/>
      <c r="M8" s="9"/>
      <c r="N8" s="8">
        <v>2060161.1499000001</v>
      </c>
      <c r="O8" s="8">
        <v>27525931.394299999</v>
      </c>
      <c r="P8" s="8">
        <v>44723</v>
      </c>
      <c r="Q8" s="8">
        <v>45721</v>
      </c>
      <c r="R8" s="8">
        <v>-2.1828044006036702</v>
      </c>
      <c r="S8" s="8">
        <v>13.188180801824601</v>
      </c>
      <c r="T8" s="8">
        <v>12.686219898952301</v>
      </c>
      <c r="U8" s="50">
        <v>3.9567413056877299</v>
      </c>
    </row>
    <row r="9" spans="1:23" ht="12" thickBot="1">
      <c r="A9" s="68"/>
      <c r="B9" s="57" t="s">
        <v>9</v>
      </c>
      <c r="C9" s="58"/>
      <c r="D9" s="8">
        <v>104756.0047</v>
      </c>
      <c r="E9" s="8">
        <v>118432</v>
      </c>
      <c r="F9" s="49">
        <v>88.452449253580099</v>
      </c>
      <c r="G9" s="9"/>
      <c r="H9" s="9"/>
      <c r="I9" s="8">
        <v>21392.0733</v>
      </c>
      <c r="J9" s="49">
        <v>20.420856409389199</v>
      </c>
      <c r="K9" s="9"/>
      <c r="L9" s="9"/>
      <c r="M9" s="9"/>
      <c r="N9" s="8">
        <v>400500.7904</v>
      </c>
      <c r="O9" s="8">
        <v>5483476.0116999997</v>
      </c>
      <c r="P9" s="8">
        <v>9175</v>
      </c>
      <c r="Q9" s="8">
        <v>9085</v>
      </c>
      <c r="R9" s="8">
        <v>0.99064391854706302</v>
      </c>
      <c r="S9" s="8">
        <v>13.130958038147099</v>
      </c>
      <c r="T9" s="8">
        <v>13.0487154650523</v>
      </c>
      <c r="U9" s="50">
        <v>0.63027332701921501</v>
      </c>
    </row>
    <row r="10" spans="1:23" ht="12" thickBot="1">
      <c r="A10" s="68"/>
      <c r="B10" s="57" t="s">
        <v>10</v>
      </c>
      <c r="C10" s="58"/>
      <c r="D10" s="8">
        <v>155542.87210000001</v>
      </c>
      <c r="E10" s="8">
        <v>159868</v>
      </c>
      <c r="F10" s="49">
        <v>97.294563077038603</v>
      </c>
      <c r="G10" s="9"/>
      <c r="H10" s="9"/>
      <c r="I10" s="8">
        <v>35316.169600000001</v>
      </c>
      <c r="J10" s="49">
        <v>22.705103180359799</v>
      </c>
      <c r="K10" s="9"/>
      <c r="L10" s="9"/>
      <c r="M10" s="9"/>
      <c r="N10" s="8">
        <v>579511.3101</v>
      </c>
      <c r="O10" s="8">
        <v>8990815.4726</v>
      </c>
      <c r="P10" s="8">
        <v>92582</v>
      </c>
      <c r="Q10" s="8">
        <v>92496</v>
      </c>
      <c r="R10" s="8">
        <v>9.2976993599713995E-2</v>
      </c>
      <c r="S10" s="8">
        <v>1.9948871270873401</v>
      </c>
      <c r="T10" s="8">
        <v>1.91572511243729</v>
      </c>
      <c r="U10" s="50">
        <v>4.1322220049268896</v>
      </c>
    </row>
    <row r="11" spans="1:23" ht="12" thickBot="1">
      <c r="A11" s="68"/>
      <c r="B11" s="57" t="s">
        <v>11</v>
      </c>
      <c r="C11" s="58"/>
      <c r="D11" s="8">
        <v>50044.190900000001</v>
      </c>
      <c r="E11" s="8">
        <v>65536</v>
      </c>
      <c r="F11" s="49">
        <v>76.361375274658201</v>
      </c>
      <c r="G11" s="9"/>
      <c r="H11" s="9"/>
      <c r="I11" s="8">
        <v>11576.7137</v>
      </c>
      <c r="J11" s="49">
        <v>23.1329820540669</v>
      </c>
      <c r="K11" s="9"/>
      <c r="L11" s="9"/>
      <c r="M11" s="9"/>
      <c r="N11" s="8">
        <v>204967.6672</v>
      </c>
      <c r="O11" s="8">
        <v>3423787.9748999998</v>
      </c>
      <c r="P11" s="8">
        <v>3124</v>
      </c>
      <c r="Q11" s="8">
        <v>3077</v>
      </c>
      <c r="R11" s="8">
        <v>1.52746181345467</v>
      </c>
      <c r="S11" s="8">
        <v>19.039724711907802</v>
      </c>
      <c r="T11" s="8">
        <v>18.297822554436099</v>
      </c>
      <c r="U11" s="50">
        <v>4.0545925902631703</v>
      </c>
    </row>
    <row r="12" spans="1:23" ht="12" thickBot="1">
      <c r="A12" s="68"/>
      <c r="B12" s="57" t="s">
        <v>12</v>
      </c>
      <c r="C12" s="58"/>
      <c r="D12" s="8">
        <v>169406.9731</v>
      </c>
      <c r="E12" s="8">
        <v>254898</v>
      </c>
      <c r="F12" s="49">
        <v>66.460691374589103</v>
      </c>
      <c r="G12" s="9"/>
      <c r="H12" s="9"/>
      <c r="I12" s="8">
        <v>-6855.3427000000001</v>
      </c>
      <c r="J12" s="49">
        <v>-4.0466709100299703</v>
      </c>
      <c r="K12" s="9"/>
      <c r="L12" s="9"/>
      <c r="M12" s="9"/>
      <c r="N12" s="8">
        <v>710868.49210000003</v>
      </c>
      <c r="O12" s="8">
        <v>13752259.2729</v>
      </c>
      <c r="P12" s="8">
        <v>3331</v>
      </c>
      <c r="Q12" s="8">
        <v>3437</v>
      </c>
      <c r="R12" s="8">
        <v>-3.0840849578120499</v>
      </c>
      <c r="S12" s="8">
        <v>60.531876313419403</v>
      </c>
      <c r="T12" s="8">
        <v>60.875519348268803</v>
      </c>
      <c r="U12" s="50">
        <v>-0.56450119609405802</v>
      </c>
    </row>
    <row r="13" spans="1:23" ht="12" thickBot="1">
      <c r="A13" s="68"/>
      <c r="B13" s="57" t="s">
        <v>13</v>
      </c>
      <c r="C13" s="58"/>
      <c r="D13" s="8">
        <v>278599.3836</v>
      </c>
      <c r="E13" s="8">
        <v>350403</v>
      </c>
      <c r="F13" s="49">
        <v>79.508275785310104</v>
      </c>
      <c r="G13" s="9"/>
      <c r="H13" s="9"/>
      <c r="I13" s="8">
        <v>51398.074500000002</v>
      </c>
      <c r="J13" s="49">
        <v>18.448739489601699</v>
      </c>
      <c r="K13" s="9"/>
      <c r="L13" s="9"/>
      <c r="M13" s="9"/>
      <c r="N13" s="8">
        <v>1134059.6402</v>
      </c>
      <c r="O13" s="8">
        <v>15864376.9125</v>
      </c>
      <c r="P13" s="8">
        <v>17821</v>
      </c>
      <c r="Q13" s="8">
        <v>18518</v>
      </c>
      <c r="R13" s="8">
        <v>-3.7639053893508998</v>
      </c>
      <c r="S13" s="8">
        <v>18.3842994220302</v>
      </c>
      <c r="T13" s="8">
        <v>18.190537855059901</v>
      </c>
      <c r="U13" s="50">
        <v>1.065177778217</v>
      </c>
    </row>
    <row r="14" spans="1:23" ht="12" thickBot="1">
      <c r="A14" s="68"/>
      <c r="B14" s="57" t="s">
        <v>14</v>
      </c>
      <c r="C14" s="58"/>
      <c r="D14" s="8">
        <v>152169.3535</v>
      </c>
      <c r="E14" s="8">
        <v>176865</v>
      </c>
      <c r="F14" s="49">
        <v>86.037007604670293</v>
      </c>
      <c r="G14" s="9"/>
      <c r="H14" s="9"/>
      <c r="I14" s="8">
        <v>13959.9899</v>
      </c>
      <c r="J14" s="49">
        <v>9.1739825259887091</v>
      </c>
      <c r="K14" s="9"/>
      <c r="L14" s="9"/>
      <c r="M14" s="9"/>
      <c r="N14" s="8">
        <v>585478.14150000003</v>
      </c>
      <c r="O14" s="8">
        <v>9211201.7638000008</v>
      </c>
      <c r="P14" s="8">
        <v>3593</v>
      </c>
      <c r="Q14" s="8">
        <v>3435</v>
      </c>
      <c r="R14" s="8">
        <v>4.5997088791848597</v>
      </c>
      <c r="S14" s="8">
        <v>50.226610075146098</v>
      </c>
      <c r="T14" s="8">
        <v>49.052588064046603</v>
      </c>
      <c r="U14" s="50">
        <v>2.39339463509376</v>
      </c>
    </row>
    <row r="15" spans="1:23" ht="12" thickBot="1">
      <c r="A15" s="68"/>
      <c r="B15" s="57" t="s">
        <v>15</v>
      </c>
      <c r="C15" s="58"/>
      <c r="D15" s="8">
        <v>92384.391099999993</v>
      </c>
      <c r="E15" s="8">
        <v>127812</v>
      </c>
      <c r="F15" s="49">
        <v>72.281468954401802</v>
      </c>
      <c r="G15" s="9"/>
      <c r="H15" s="9"/>
      <c r="I15" s="8">
        <v>12411.805200000001</v>
      </c>
      <c r="J15" s="49">
        <v>13.4349591443051</v>
      </c>
      <c r="K15" s="9"/>
      <c r="L15" s="9"/>
      <c r="M15" s="9"/>
      <c r="N15" s="8">
        <v>357223.21100000001</v>
      </c>
      <c r="O15" s="8">
        <v>5864875.0207000002</v>
      </c>
      <c r="P15" s="8">
        <v>5234</v>
      </c>
      <c r="Q15" s="8">
        <v>5271</v>
      </c>
      <c r="R15" s="8">
        <v>-0.701954088408274</v>
      </c>
      <c r="S15" s="8">
        <v>20.834275888421899</v>
      </c>
      <c r="T15" s="8">
        <v>19.348643521153502</v>
      </c>
      <c r="U15" s="50">
        <v>7.6782249135148204</v>
      </c>
    </row>
    <row r="16" spans="1:23" ht="12" thickBot="1">
      <c r="A16" s="68"/>
      <c r="B16" s="57" t="s">
        <v>16</v>
      </c>
      <c r="C16" s="58"/>
      <c r="D16" s="8">
        <v>771857.9227</v>
      </c>
      <c r="E16" s="8">
        <v>910460</v>
      </c>
      <c r="F16" s="49">
        <v>84.776697790128097</v>
      </c>
      <c r="G16" s="9"/>
      <c r="H16" s="9"/>
      <c r="I16" s="8">
        <v>62339.902999999998</v>
      </c>
      <c r="J16" s="49">
        <v>8.0766033704663798</v>
      </c>
      <c r="K16" s="9"/>
      <c r="L16" s="9"/>
      <c r="M16" s="9"/>
      <c r="N16" s="8">
        <v>2985312.4844999998</v>
      </c>
      <c r="O16" s="8">
        <v>49681307.8948</v>
      </c>
      <c r="P16" s="8">
        <v>102456</v>
      </c>
      <c r="Q16" s="8">
        <v>98184</v>
      </c>
      <c r="R16" s="8">
        <v>4.3510144219017297</v>
      </c>
      <c r="S16" s="8">
        <v>8.7789681424221104</v>
      </c>
      <c r="T16" s="8">
        <v>8.8452716328526009</v>
      </c>
      <c r="U16" s="50">
        <v>-0.74959247361301395</v>
      </c>
    </row>
    <row r="17" spans="1:21" ht="12" thickBot="1">
      <c r="A17" s="68"/>
      <c r="B17" s="57" t="s">
        <v>17</v>
      </c>
      <c r="C17" s="58"/>
      <c r="D17" s="8">
        <v>385649.72230000002</v>
      </c>
      <c r="E17" s="8">
        <v>507246</v>
      </c>
      <c r="F17" s="49">
        <v>76.0281445886217</v>
      </c>
      <c r="G17" s="9"/>
      <c r="H17" s="9"/>
      <c r="I17" s="8">
        <v>53722.920299999998</v>
      </c>
      <c r="J17" s="49">
        <v>13.9304963010471</v>
      </c>
      <c r="K17" s="9"/>
      <c r="L17" s="9"/>
      <c r="M17" s="9"/>
      <c r="N17" s="8">
        <v>1611653.7220999999</v>
      </c>
      <c r="O17" s="8">
        <v>38463322.837899998</v>
      </c>
      <c r="P17" s="8">
        <v>15763</v>
      </c>
      <c r="Q17" s="8">
        <v>15948</v>
      </c>
      <c r="R17" s="8">
        <v>-1.1600200652119399</v>
      </c>
      <c r="S17" s="8">
        <v>28.757543614794098</v>
      </c>
      <c r="T17" s="8">
        <v>30.0700702282418</v>
      </c>
      <c r="U17" s="50">
        <v>-4.3648937414682898</v>
      </c>
    </row>
    <row r="18" spans="1:21" ht="12" thickBot="1">
      <c r="A18" s="68"/>
      <c r="B18" s="57" t="s">
        <v>18</v>
      </c>
      <c r="C18" s="58"/>
      <c r="D18" s="8">
        <v>1538013.1233000001</v>
      </c>
      <c r="E18" s="8">
        <v>1702986</v>
      </c>
      <c r="F18" s="49">
        <v>90.312728542689101</v>
      </c>
      <c r="G18" s="9"/>
      <c r="H18" s="9"/>
      <c r="I18" s="8">
        <v>220329.8426</v>
      </c>
      <c r="J18" s="49">
        <v>14.325615254000899</v>
      </c>
      <c r="K18" s="9"/>
      <c r="L18" s="9"/>
      <c r="M18" s="9"/>
      <c r="N18" s="8">
        <v>5887555.3372</v>
      </c>
      <c r="O18" s="8">
        <v>86381728.590800002</v>
      </c>
      <c r="P18" s="8">
        <v>229189</v>
      </c>
      <c r="Q18" s="8">
        <v>227325</v>
      </c>
      <c r="R18" s="8">
        <v>0.81997140657648104</v>
      </c>
      <c r="S18" s="8">
        <v>7.8551913966202598</v>
      </c>
      <c r="T18" s="8">
        <v>7.7925685683492798</v>
      </c>
      <c r="U18" s="50">
        <v>0.80362242207696599</v>
      </c>
    </row>
    <row r="19" spans="1:21" ht="12" thickBot="1">
      <c r="A19" s="68"/>
      <c r="B19" s="57" t="s">
        <v>19</v>
      </c>
      <c r="C19" s="58"/>
      <c r="D19" s="8">
        <v>387104.79019999999</v>
      </c>
      <c r="E19" s="8">
        <v>531085</v>
      </c>
      <c r="F19" s="49">
        <v>72.889422634794798</v>
      </c>
      <c r="G19" s="9"/>
      <c r="H19" s="9"/>
      <c r="I19" s="8">
        <v>56732.3433</v>
      </c>
      <c r="J19" s="49">
        <v>14.6555518650877</v>
      </c>
      <c r="K19" s="9"/>
      <c r="L19" s="9"/>
      <c r="M19" s="9"/>
      <c r="N19" s="8">
        <v>1652053.2929</v>
      </c>
      <c r="O19" s="8">
        <v>33708076.850100003</v>
      </c>
      <c r="P19" s="8">
        <v>12579</v>
      </c>
      <c r="Q19" s="8">
        <v>13823</v>
      </c>
      <c r="R19" s="8">
        <v>-8.99949359762714</v>
      </c>
      <c r="S19" s="8">
        <v>36.1641084346927</v>
      </c>
      <c r="T19" s="8">
        <v>47.993999855313596</v>
      </c>
      <c r="U19" s="50">
        <v>-24.648688286627799</v>
      </c>
    </row>
    <row r="20" spans="1:21" ht="12" thickBot="1">
      <c r="A20" s="68"/>
      <c r="B20" s="57" t="s">
        <v>20</v>
      </c>
      <c r="C20" s="58"/>
      <c r="D20" s="8">
        <v>840890.70739999996</v>
      </c>
      <c r="E20" s="8">
        <v>735644</v>
      </c>
      <c r="F20" s="49">
        <v>114.30674448510401</v>
      </c>
      <c r="G20" s="9"/>
      <c r="H20" s="9"/>
      <c r="I20" s="8">
        <v>-8699.3803000000007</v>
      </c>
      <c r="J20" s="49">
        <v>-1.0345435171828801</v>
      </c>
      <c r="K20" s="9"/>
      <c r="L20" s="9"/>
      <c r="M20" s="9"/>
      <c r="N20" s="8">
        <v>3050321.3528999998</v>
      </c>
      <c r="O20" s="8">
        <v>53567452.2183</v>
      </c>
      <c r="P20" s="8">
        <v>51796</v>
      </c>
      <c r="Q20" s="8">
        <v>50799</v>
      </c>
      <c r="R20" s="8">
        <v>1.9626370597846301</v>
      </c>
      <c r="S20" s="8">
        <v>18.5868418410688</v>
      </c>
      <c r="T20" s="8">
        <v>16.0809378216107</v>
      </c>
      <c r="U20" s="50">
        <v>15.5830713808901</v>
      </c>
    </row>
    <row r="21" spans="1:21" ht="12" thickBot="1">
      <c r="A21" s="68"/>
      <c r="B21" s="57" t="s">
        <v>21</v>
      </c>
      <c r="C21" s="58"/>
      <c r="D21" s="8">
        <v>312827.66090000002</v>
      </c>
      <c r="E21" s="8">
        <v>347922</v>
      </c>
      <c r="F21" s="49">
        <v>89.9131589551681</v>
      </c>
      <c r="G21" s="9"/>
      <c r="H21" s="9"/>
      <c r="I21" s="8">
        <v>31197.186399999999</v>
      </c>
      <c r="J21" s="49">
        <v>9.9726431832294509</v>
      </c>
      <c r="K21" s="9"/>
      <c r="L21" s="9"/>
      <c r="M21" s="9"/>
      <c r="N21" s="8">
        <v>1238481.2169000001</v>
      </c>
      <c r="O21" s="8">
        <v>18119882.354600001</v>
      </c>
      <c r="P21" s="8">
        <v>45957</v>
      </c>
      <c r="Q21" s="8">
        <v>45505</v>
      </c>
      <c r="R21" s="8">
        <v>0.99329743984177798</v>
      </c>
      <c r="S21" s="8">
        <v>7.8235352612224496</v>
      </c>
      <c r="T21" s="8">
        <v>7.8620079112185497</v>
      </c>
      <c r="U21" s="50">
        <v>-0.48934890972574002</v>
      </c>
    </row>
    <row r="22" spans="1:21" ht="12" thickBot="1">
      <c r="A22" s="68"/>
      <c r="B22" s="57" t="s">
        <v>22</v>
      </c>
      <c r="C22" s="58"/>
      <c r="D22" s="8">
        <v>1045315.3284</v>
      </c>
      <c r="E22" s="8">
        <v>1007382</v>
      </c>
      <c r="F22" s="49">
        <v>103.76553565578899</v>
      </c>
      <c r="G22" s="9"/>
      <c r="H22" s="9"/>
      <c r="I22" s="8">
        <v>127259.1856</v>
      </c>
      <c r="J22" s="49">
        <v>12.174238925089499</v>
      </c>
      <c r="K22" s="9"/>
      <c r="L22" s="9"/>
      <c r="M22" s="9"/>
      <c r="N22" s="8">
        <v>4106775.9328000001</v>
      </c>
      <c r="O22" s="8">
        <v>69853435.563899994</v>
      </c>
      <c r="P22" s="8">
        <v>119066</v>
      </c>
      <c r="Q22" s="8">
        <v>118436</v>
      </c>
      <c r="R22" s="8">
        <v>0.53193285825254799</v>
      </c>
      <c r="S22" s="8">
        <v>10.259306170527299</v>
      </c>
      <c r="T22" s="8">
        <v>10.3048817884765</v>
      </c>
      <c r="U22" s="50">
        <v>-0.44227210835323699</v>
      </c>
    </row>
    <row r="23" spans="1:21" ht="12" thickBot="1">
      <c r="A23" s="68"/>
      <c r="B23" s="57" t="s">
        <v>23</v>
      </c>
      <c r="C23" s="58"/>
      <c r="D23" s="8">
        <v>2198441.9852</v>
      </c>
      <c r="E23" s="8">
        <v>2432159</v>
      </c>
      <c r="F23" s="49">
        <v>90.3905536274561</v>
      </c>
      <c r="G23" s="9"/>
      <c r="H23" s="9"/>
      <c r="I23" s="8">
        <v>195099.27540000001</v>
      </c>
      <c r="J23" s="49">
        <v>8.8744336540794002</v>
      </c>
      <c r="K23" s="9"/>
      <c r="L23" s="9"/>
      <c r="M23" s="9"/>
      <c r="N23" s="8">
        <v>9055306.9737999998</v>
      </c>
      <c r="O23" s="8">
        <v>138900598.92649999</v>
      </c>
      <c r="P23" s="8">
        <v>165477</v>
      </c>
      <c r="Q23" s="8">
        <v>162567</v>
      </c>
      <c r="R23" s="8">
        <v>1.7900311871412899</v>
      </c>
      <c r="S23" s="8">
        <v>15.5456774053192</v>
      </c>
      <c r="T23" s="8">
        <v>15.680569795838</v>
      </c>
      <c r="U23" s="50">
        <v>-0.86025184208968797</v>
      </c>
    </row>
    <row r="24" spans="1:21" ht="12" thickBot="1">
      <c r="A24" s="68"/>
      <c r="B24" s="57" t="s">
        <v>24</v>
      </c>
      <c r="C24" s="58"/>
      <c r="D24" s="8">
        <v>278834.3517</v>
      </c>
      <c r="E24" s="8">
        <v>349895</v>
      </c>
      <c r="F24" s="49">
        <v>79.690864888037893</v>
      </c>
      <c r="G24" s="9"/>
      <c r="H24" s="9"/>
      <c r="I24" s="8">
        <v>43168.179499999998</v>
      </c>
      <c r="J24" s="49">
        <v>15.481657563643701</v>
      </c>
      <c r="K24" s="9"/>
      <c r="L24" s="9"/>
      <c r="M24" s="9"/>
      <c r="N24" s="8">
        <v>1060635.7932</v>
      </c>
      <c r="O24" s="8">
        <v>14835600.9508</v>
      </c>
      <c r="P24" s="8">
        <v>42062</v>
      </c>
      <c r="Q24" s="8">
        <v>41273</v>
      </c>
      <c r="R24" s="8">
        <v>1.9116613766869499</v>
      </c>
      <c r="S24" s="8">
        <v>7.7056525605059196</v>
      </c>
      <c r="T24" s="8">
        <v>7.6482674581445496</v>
      </c>
      <c r="U24" s="50">
        <v>0.75030198244780999</v>
      </c>
    </row>
    <row r="25" spans="1:21" ht="12" thickBot="1">
      <c r="A25" s="68"/>
      <c r="B25" s="57" t="s">
        <v>25</v>
      </c>
      <c r="C25" s="58"/>
      <c r="D25" s="8">
        <v>197570.9142</v>
      </c>
      <c r="E25" s="8">
        <v>247200</v>
      </c>
      <c r="F25" s="49">
        <v>79.923508980582497</v>
      </c>
      <c r="G25" s="9"/>
      <c r="H25" s="9"/>
      <c r="I25" s="8">
        <v>17513.98</v>
      </c>
      <c r="J25" s="49">
        <v>8.8646550383781104</v>
      </c>
      <c r="K25" s="9"/>
      <c r="L25" s="9"/>
      <c r="M25" s="9"/>
      <c r="N25" s="8">
        <v>717075.19149999996</v>
      </c>
      <c r="O25" s="8">
        <v>11476535.7259</v>
      </c>
      <c r="P25" s="8">
        <v>19313</v>
      </c>
      <c r="Q25" s="8">
        <v>17767</v>
      </c>
      <c r="R25" s="8">
        <v>8.7015252997129497</v>
      </c>
      <c r="S25" s="8">
        <v>11.4753166002175</v>
      </c>
      <c r="T25" s="8">
        <v>11.361839950469999</v>
      </c>
      <c r="U25" s="50">
        <v>0.99875240491138495</v>
      </c>
    </row>
    <row r="26" spans="1:21" ht="12" thickBot="1">
      <c r="A26" s="68"/>
      <c r="B26" s="57" t="s">
        <v>26</v>
      </c>
      <c r="C26" s="58"/>
      <c r="D26" s="8">
        <v>515305.78570000001</v>
      </c>
      <c r="E26" s="8">
        <v>637281</v>
      </c>
      <c r="F26" s="49">
        <v>80.860057917935706</v>
      </c>
      <c r="G26" s="9"/>
      <c r="H26" s="9"/>
      <c r="I26" s="8">
        <v>113985.6617</v>
      </c>
      <c r="J26" s="49">
        <v>22.120004250516999</v>
      </c>
      <c r="K26" s="9"/>
      <c r="L26" s="9"/>
      <c r="M26" s="9"/>
      <c r="N26" s="8">
        <v>1995371.4971</v>
      </c>
      <c r="O26" s="8">
        <v>31148829.368700001</v>
      </c>
      <c r="P26" s="8">
        <v>64200</v>
      </c>
      <c r="Q26" s="8">
        <v>65521</v>
      </c>
      <c r="R26" s="8">
        <v>-2.0161474946963498</v>
      </c>
      <c r="S26" s="8">
        <v>9.1459126152648</v>
      </c>
      <c r="T26" s="8">
        <v>8.9243461470368306</v>
      </c>
      <c r="U26" s="50">
        <v>2.4827193452322298</v>
      </c>
    </row>
    <row r="27" spans="1:21" ht="12" thickBot="1">
      <c r="A27" s="68"/>
      <c r="B27" s="57" t="s">
        <v>27</v>
      </c>
      <c r="C27" s="58"/>
      <c r="D27" s="8">
        <v>213634.35370000001</v>
      </c>
      <c r="E27" s="8">
        <v>229610</v>
      </c>
      <c r="F27" s="49">
        <v>93.042268934279903</v>
      </c>
      <c r="G27" s="9"/>
      <c r="H27" s="9"/>
      <c r="I27" s="8">
        <v>59957.221400000002</v>
      </c>
      <c r="J27" s="49">
        <v>28.0653464021971</v>
      </c>
      <c r="K27" s="9"/>
      <c r="L27" s="9"/>
      <c r="M27" s="9"/>
      <c r="N27" s="8">
        <v>848507.49439999997</v>
      </c>
      <c r="O27" s="8">
        <v>13236521.689099999</v>
      </c>
      <c r="P27" s="8">
        <v>45848</v>
      </c>
      <c r="Q27" s="8">
        <v>45608</v>
      </c>
      <c r="R27" s="8">
        <v>0.52622346956674504</v>
      </c>
      <c r="S27" s="8">
        <v>5.4332589186005897</v>
      </c>
      <c r="T27" s="8">
        <v>5.4640344742150502</v>
      </c>
      <c r="U27" s="50">
        <v>-0.56323867939867001</v>
      </c>
    </row>
    <row r="28" spans="1:21" ht="12" thickBot="1">
      <c r="A28" s="68"/>
      <c r="B28" s="57" t="s">
        <v>28</v>
      </c>
      <c r="C28" s="58"/>
      <c r="D28" s="8">
        <v>741434.4523</v>
      </c>
      <c r="E28" s="8">
        <v>705341</v>
      </c>
      <c r="F28" s="49">
        <v>105.117163513818</v>
      </c>
      <c r="G28" s="9"/>
      <c r="H28" s="9"/>
      <c r="I28" s="8">
        <v>43442.2785</v>
      </c>
      <c r="J28" s="49">
        <v>5.8592203754813301</v>
      </c>
      <c r="K28" s="9"/>
      <c r="L28" s="9"/>
      <c r="M28" s="9"/>
      <c r="N28" s="8">
        <v>2897080.8824</v>
      </c>
      <c r="O28" s="8">
        <v>44676404.278099999</v>
      </c>
      <c r="P28" s="8">
        <v>59172</v>
      </c>
      <c r="Q28" s="8">
        <v>58226</v>
      </c>
      <c r="R28" s="8">
        <v>1.62470374059698</v>
      </c>
      <c r="S28" s="8">
        <v>12.543124618062601</v>
      </c>
      <c r="T28" s="8">
        <v>12.999101519939501</v>
      </c>
      <c r="U28" s="50">
        <v>-3.5077570644210798</v>
      </c>
    </row>
    <row r="29" spans="1:21" ht="12" thickBot="1">
      <c r="A29" s="68"/>
      <c r="B29" s="57" t="s">
        <v>29</v>
      </c>
      <c r="C29" s="58"/>
      <c r="D29" s="8">
        <v>480880.53279999999</v>
      </c>
      <c r="E29" s="8">
        <v>526164</v>
      </c>
      <c r="F29" s="49">
        <v>91.393659163302701</v>
      </c>
      <c r="G29" s="9"/>
      <c r="H29" s="9"/>
      <c r="I29" s="8">
        <v>86368.358500000002</v>
      </c>
      <c r="J29" s="49">
        <v>17.960460573670399</v>
      </c>
      <c r="K29" s="9"/>
      <c r="L29" s="9"/>
      <c r="M29" s="9"/>
      <c r="N29" s="8">
        <v>1781598.0089</v>
      </c>
      <c r="O29" s="8">
        <v>32644181.140900001</v>
      </c>
      <c r="P29" s="8">
        <v>182012</v>
      </c>
      <c r="Q29" s="8">
        <v>173511</v>
      </c>
      <c r="R29" s="8">
        <v>4.8994011907025996</v>
      </c>
      <c r="S29" s="8">
        <v>2.6460341587367902</v>
      </c>
      <c r="T29" s="8">
        <v>2.6145921324872798</v>
      </c>
      <c r="U29" s="50">
        <v>1.2025595066561301</v>
      </c>
    </row>
    <row r="30" spans="1:21" ht="12" thickBot="1">
      <c r="A30" s="68"/>
      <c r="B30" s="57" t="s">
        <v>30</v>
      </c>
      <c r="C30" s="58"/>
      <c r="D30" s="8">
        <v>1064454.1062</v>
      </c>
      <c r="E30" s="8">
        <v>1156057</v>
      </c>
      <c r="F30" s="49">
        <v>92.076264941953596</v>
      </c>
      <c r="G30" s="9"/>
      <c r="H30" s="9"/>
      <c r="I30" s="8">
        <v>146760.17739999999</v>
      </c>
      <c r="J30" s="49">
        <v>13.787365424698301</v>
      </c>
      <c r="K30" s="9"/>
      <c r="L30" s="9"/>
      <c r="M30" s="9"/>
      <c r="N30" s="8">
        <v>3974490.4515999998</v>
      </c>
      <c r="O30" s="8">
        <v>72463210.887500003</v>
      </c>
      <c r="P30" s="8">
        <v>104860</v>
      </c>
      <c r="Q30" s="8">
        <v>95803</v>
      </c>
      <c r="R30" s="8">
        <v>9.4537749339790995</v>
      </c>
      <c r="S30" s="8">
        <v>11.481148970055299</v>
      </c>
      <c r="T30" s="8">
        <v>11.5741820308341</v>
      </c>
      <c r="U30" s="50">
        <v>-0.80379814773047198</v>
      </c>
    </row>
    <row r="31" spans="1:21" ht="12" thickBot="1">
      <c r="A31" s="68"/>
      <c r="B31" s="57" t="s">
        <v>31</v>
      </c>
      <c r="C31" s="58"/>
      <c r="D31" s="8">
        <v>785956.59530000004</v>
      </c>
      <c r="E31" s="8">
        <v>746504</v>
      </c>
      <c r="F31" s="49">
        <v>105.284981098561</v>
      </c>
      <c r="G31" s="9"/>
      <c r="H31" s="9"/>
      <c r="I31" s="8">
        <v>395.00670000000002</v>
      </c>
      <c r="J31" s="49">
        <v>5.0258080708543998E-2</v>
      </c>
      <c r="K31" s="9"/>
      <c r="L31" s="9"/>
      <c r="M31" s="9"/>
      <c r="N31" s="8">
        <v>2736929.2359000002</v>
      </c>
      <c r="O31" s="8">
        <v>52371861.6347</v>
      </c>
      <c r="P31" s="8">
        <v>40529</v>
      </c>
      <c r="Q31" s="8">
        <v>31303</v>
      </c>
      <c r="R31" s="8">
        <v>29.4732134300227</v>
      </c>
      <c r="S31" s="8">
        <v>21.505308996027502</v>
      </c>
      <c r="T31" s="8">
        <v>21.599916330703099</v>
      </c>
      <c r="U31" s="50">
        <v>-0.437998616416446</v>
      </c>
    </row>
    <row r="32" spans="1:21" ht="12" thickBot="1">
      <c r="A32" s="68"/>
      <c r="B32" s="57" t="s">
        <v>32</v>
      </c>
      <c r="C32" s="58"/>
      <c r="D32" s="8">
        <v>118413.4903</v>
      </c>
      <c r="E32" s="8">
        <v>124874</v>
      </c>
      <c r="F32" s="49">
        <v>94.826377228246102</v>
      </c>
      <c r="G32" s="9"/>
      <c r="H32" s="9"/>
      <c r="I32" s="8">
        <v>29715.5278</v>
      </c>
      <c r="J32" s="49">
        <v>25.094714905130999</v>
      </c>
      <c r="K32" s="9"/>
      <c r="L32" s="9"/>
      <c r="M32" s="9"/>
      <c r="N32" s="8">
        <v>462924.01390000002</v>
      </c>
      <c r="O32" s="8">
        <v>8803364.1106000002</v>
      </c>
      <c r="P32" s="8">
        <v>33993</v>
      </c>
      <c r="Q32" s="8">
        <v>33238</v>
      </c>
      <c r="R32" s="8">
        <v>2.2714964799326101</v>
      </c>
      <c r="S32" s="8">
        <v>4.0536493836966399</v>
      </c>
      <c r="T32" s="8">
        <v>4.0725145375774696</v>
      </c>
      <c r="U32" s="50">
        <v>-0.46323109977282101</v>
      </c>
    </row>
    <row r="33" spans="1:21" ht="12" thickBot="1">
      <c r="A33" s="68"/>
      <c r="B33" s="57" t="s">
        <v>33</v>
      </c>
      <c r="C33" s="58"/>
      <c r="D33" s="8">
        <v>103.93170000000001</v>
      </c>
      <c r="E33" s="9"/>
      <c r="F33" s="9"/>
      <c r="G33" s="9"/>
      <c r="H33" s="9"/>
      <c r="I33" s="8">
        <v>21.807300000000001</v>
      </c>
      <c r="J33" s="49">
        <v>20.9823374389142</v>
      </c>
      <c r="K33" s="9"/>
      <c r="L33" s="9"/>
      <c r="M33" s="9"/>
      <c r="N33" s="8">
        <v>405.04829999999998</v>
      </c>
      <c r="O33" s="8">
        <v>6771.6211999999996</v>
      </c>
      <c r="P33" s="8">
        <v>17</v>
      </c>
      <c r="Q33" s="8">
        <v>15</v>
      </c>
      <c r="R33" s="8">
        <v>13.3333333333333</v>
      </c>
      <c r="S33" s="8">
        <v>7.1529411764705904</v>
      </c>
      <c r="T33" s="8">
        <v>7.0203600000000002</v>
      </c>
      <c r="U33" s="50">
        <v>1.8885239000648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131550.43150000001</v>
      </c>
      <c r="E35" s="8">
        <v>133505</v>
      </c>
      <c r="F35" s="49">
        <v>98.535958578330394</v>
      </c>
      <c r="G35" s="9"/>
      <c r="H35" s="9"/>
      <c r="I35" s="8">
        <v>10250.604600000001</v>
      </c>
      <c r="J35" s="49">
        <v>7.7921482150364501</v>
      </c>
      <c r="K35" s="9"/>
      <c r="L35" s="9"/>
      <c r="M35" s="9"/>
      <c r="N35" s="8">
        <v>395400.86540000001</v>
      </c>
      <c r="O35" s="8">
        <v>4025744.9224999999</v>
      </c>
      <c r="P35" s="8">
        <v>13091</v>
      </c>
      <c r="Q35" s="8">
        <v>8103</v>
      </c>
      <c r="R35" s="8">
        <v>61.557447858817703</v>
      </c>
      <c r="S35" s="8">
        <v>10.0571109082576</v>
      </c>
      <c r="T35" s="8">
        <v>11.4509934098482</v>
      </c>
      <c r="U35" s="50">
        <v>-12.1725901998323</v>
      </c>
    </row>
    <row r="36" spans="1:21" ht="12" customHeight="1" thickBot="1">
      <c r="A36" s="68"/>
      <c r="B36" s="57" t="s">
        <v>58</v>
      </c>
      <c r="C36" s="58"/>
      <c r="D36" s="9"/>
      <c r="E36" s="8">
        <v>566809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465856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340804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374672.64850000001</v>
      </c>
      <c r="E39" s="8">
        <v>405417</v>
      </c>
      <c r="F39" s="49">
        <v>92.416610181615496</v>
      </c>
      <c r="G39" s="9"/>
      <c r="H39" s="9"/>
      <c r="I39" s="8">
        <v>16081.0663</v>
      </c>
      <c r="J39" s="49">
        <v>4.2920310207805299</v>
      </c>
      <c r="K39" s="9"/>
      <c r="L39" s="9"/>
      <c r="M39" s="9"/>
      <c r="N39" s="8">
        <v>1273984.2035000001</v>
      </c>
      <c r="O39" s="8">
        <v>18133284.636</v>
      </c>
      <c r="P39" s="8">
        <v>520</v>
      </c>
      <c r="Q39" s="8">
        <v>479</v>
      </c>
      <c r="R39" s="8">
        <v>8.5594989561586594</v>
      </c>
      <c r="S39" s="8">
        <v>856.125</v>
      </c>
      <c r="T39" s="8">
        <v>768.54070981210896</v>
      </c>
      <c r="U39" s="50">
        <v>11.3961809790537</v>
      </c>
    </row>
    <row r="40" spans="1:21" ht="12" thickBot="1">
      <c r="A40" s="68"/>
      <c r="B40" s="57" t="s">
        <v>36</v>
      </c>
      <c r="C40" s="58"/>
      <c r="D40" s="8">
        <v>390679.08559999999</v>
      </c>
      <c r="E40" s="8">
        <v>688313</v>
      </c>
      <c r="F40" s="49">
        <v>56.758928801286601</v>
      </c>
      <c r="G40" s="9"/>
      <c r="H40" s="9"/>
      <c r="I40" s="8">
        <v>25147.355800000001</v>
      </c>
      <c r="J40" s="49">
        <v>6.4368318466239396</v>
      </c>
      <c r="K40" s="9"/>
      <c r="L40" s="9"/>
      <c r="M40" s="9"/>
      <c r="N40" s="8">
        <v>1635146.9247999999</v>
      </c>
      <c r="O40" s="8">
        <v>28385684.586599998</v>
      </c>
      <c r="P40" s="8">
        <v>2163</v>
      </c>
      <c r="Q40" s="8">
        <v>2224</v>
      </c>
      <c r="R40" s="8">
        <v>-2.7428057553956799</v>
      </c>
      <c r="S40" s="8">
        <v>217.04674988442</v>
      </c>
      <c r="T40" s="8">
        <v>223.30749100719399</v>
      </c>
      <c r="U40" s="50">
        <v>-2.8036413353337699</v>
      </c>
    </row>
    <row r="41" spans="1:21" ht="12" thickBot="1">
      <c r="A41" s="68"/>
      <c r="B41" s="57" t="s">
        <v>61</v>
      </c>
      <c r="C41" s="58"/>
      <c r="D41" s="9"/>
      <c r="E41" s="8">
        <v>149893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58260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17430.632099999999</v>
      </c>
      <c r="E43" s="11"/>
      <c r="F43" s="11"/>
      <c r="G43" s="11"/>
      <c r="H43" s="11"/>
      <c r="I43" s="10">
        <v>3526.1421999999998</v>
      </c>
      <c r="J43" s="51">
        <v>20.229571594250999</v>
      </c>
      <c r="K43" s="11"/>
      <c r="L43" s="11"/>
      <c r="M43" s="11"/>
      <c r="N43" s="10">
        <v>147508.8835</v>
      </c>
      <c r="O43" s="10">
        <v>2459736.3295</v>
      </c>
      <c r="P43" s="10">
        <v>51</v>
      </c>
      <c r="Q43" s="10">
        <v>56</v>
      </c>
      <c r="R43" s="10">
        <v>-8.9285714285714306</v>
      </c>
      <c r="S43" s="10">
        <v>391.058823529412</v>
      </c>
      <c r="T43" s="10">
        <v>1452.6428571428601</v>
      </c>
      <c r="U43" s="52">
        <v>-73.079492897616305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58546</v>
      </c>
      <c r="D2" s="20">
        <v>500507.92850341898</v>
      </c>
      <c r="E2" s="20">
        <v>434728.59279829101</v>
      </c>
      <c r="F2" s="20">
        <v>65779.335705128193</v>
      </c>
      <c r="G2" s="20">
        <v>434728.59279829101</v>
      </c>
      <c r="H2" s="20">
        <v>0.13142516223832201</v>
      </c>
    </row>
    <row r="3" spans="1:8" ht="16.5">
      <c r="A3" s="20" t="s">
        <v>67</v>
      </c>
      <c r="B3" s="20">
        <v>13</v>
      </c>
      <c r="C3" s="20">
        <v>13541.98</v>
      </c>
      <c r="D3" s="20">
        <v>104756.00586498799</v>
      </c>
      <c r="E3" s="20">
        <v>83363.937678095506</v>
      </c>
      <c r="F3" s="20">
        <v>21392.068186892098</v>
      </c>
      <c r="G3" s="20">
        <v>83363.937678095506</v>
      </c>
      <c r="H3" s="20">
        <v>0.204208513013209</v>
      </c>
    </row>
    <row r="4" spans="1:8" ht="16.5">
      <c r="A4" s="20" t="s">
        <v>68</v>
      </c>
      <c r="B4" s="20">
        <v>14</v>
      </c>
      <c r="C4" s="20">
        <v>111377</v>
      </c>
      <c r="D4" s="20">
        <v>155544.98130854699</v>
      </c>
      <c r="E4" s="20">
        <v>120226.70285641</v>
      </c>
      <c r="F4" s="20">
        <v>35318.278452136801</v>
      </c>
      <c r="G4" s="20">
        <v>120226.70285641</v>
      </c>
      <c r="H4" s="20">
        <v>0.227061510792673</v>
      </c>
    </row>
    <row r="5" spans="1:8" ht="16.5">
      <c r="A5" s="20" t="s">
        <v>69</v>
      </c>
      <c r="B5" s="20">
        <v>15</v>
      </c>
      <c r="C5" s="20">
        <v>3408</v>
      </c>
      <c r="D5" s="20">
        <v>50044.199500000002</v>
      </c>
      <c r="E5" s="20">
        <v>38467.477200000001</v>
      </c>
      <c r="F5" s="20">
        <v>11576.722299999999</v>
      </c>
      <c r="G5" s="20">
        <v>38467.477200000001</v>
      </c>
      <c r="H5" s="20">
        <v>0.23132995263517001</v>
      </c>
    </row>
    <row r="6" spans="1:8" ht="16.5">
      <c r="A6" s="20" t="s">
        <v>70</v>
      </c>
      <c r="B6" s="20">
        <v>16</v>
      </c>
      <c r="C6" s="20">
        <v>4171</v>
      </c>
      <c r="D6" s="20">
        <v>169406.98953931601</v>
      </c>
      <c r="E6" s="20">
        <v>176262.315430769</v>
      </c>
      <c r="F6" s="20">
        <v>-6855.3258914529897</v>
      </c>
      <c r="G6" s="20">
        <v>176262.315430769</v>
      </c>
      <c r="H6" s="20">
        <v>-4.0466605953480998E-2</v>
      </c>
    </row>
    <row r="7" spans="1:8" ht="16.5">
      <c r="A7" s="20" t="s">
        <v>71</v>
      </c>
      <c r="B7" s="20">
        <v>17</v>
      </c>
      <c r="C7" s="20">
        <v>21457</v>
      </c>
      <c r="D7" s="20">
        <v>278599.49650683801</v>
      </c>
      <c r="E7" s="20">
        <v>227201.308663248</v>
      </c>
      <c r="F7" s="20">
        <v>51398.187843589702</v>
      </c>
      <c r="G7" s="20">
        <v>227201.308663248</v>
      </c>
      <c r="H7" s="20">
        <v>0.18448772696302501</v>
      </c>
    </row>
    <row r="8" spans="1:8" ht="16.5">
      <c r="A8" s="20" t="s">
        <v>72</v>
      </c>
      <c r="B8" s="20">
        <v>18</v>
      </c>
      <c r="C8" s="20">
        <v>43250</v>
      </c>
      <c r="D8" s="20">
        <v>152169.33703333299</v>
      </c>
      <c r="E8" s="20">
        <v>138209.36006324799</v>
      </c>
      <c r="F8" s="20">
        <v>13959.976970085499</v>
      </c>
      <c r="G8" s="20">
        <v>138209.36006324799</v>
      </c>
      <c r="H8" s="20">
        <v>9.1739750216743604E-2</v>
      </c>
    </row>
    <row r="9" spans="1:8" ht="16.5">
      <c r="A9" s="20" t="s">
        <v>73</v>
      </c>
      <c r="B9" s="20">
        <v>19</v>
      </c>
      <c r="C9" s="20">
        <v>19785</v>
      </c>
      <c r="D9" s="20">
        <v>92384.406969230797</v>
      </c>
      <c r="E9" s="20">
        <v>79972.586528205095</v>
      </c>
      <c r="F9" s="20">
        <v>12411.8204410256</v>
      </c>
      <c r="G9" s="20">
        <v>79972.586528205095</v>
      </c>
      <c r="H9" s="20">
        <v>0.134349733339301</v>
      </c>
    </row>
    <row r="10" spans="1:8" ht="16.5">
      <c r="A10" s="20" t="s">
        <v>74</v>
      </c>
      <c r="B10" s="20">
        <v>21</v>
      </c>
      <c r="C10" s="20">
        <v>223987</v>
      </c>
      <c r="D10" s="20">
        <v>771857.46440000006</v>
      </c>
      <c r="E10" s="20">
        <v>709518.01969999995</v>
      </c>
      <c r="F10" s="20">
        <v>62339.4447</v>
      </c>
      <c r="G10" s="20">
        <v>709518.01969999995</v>
      </c>
      <c r="H10" s="20">
        <v>8.0765487898026997E-2</v>
      </c>
    </row>
    <row r="11" spans="1:8" ht="16.5">
      <c r="A11" s="20" t="s">
        <v>75</v>
      </c>
      <c r="B11" s="20">
        <v>22</v>
      </c>
      <c r="C11" s="20">
        <v>51289</v>
      </c>
      <c r="D11" s="20">
        <v>385649.77022820502</v>
      </c>
      <c r="E11" s="20">
        <v>331926.801120513</v>
      </c>
      <c r="F11" s="20">
        <v>53722.969107692297</v>
      </c>
      <c r="G11" s="20">
        <v>331926.801120513</v>
      </c>
      <c r="H11" s="20">
        <v>0.13930507225740599</v>
      </c>
    </row>
    <row r="12" spans="1:8" ht="16.5">
      <c r="A12" s="20" t="s">
        <v>76</v>
      </c>
      <c r="B12" s="20">
        <v>23</v>
      </c>
      <c r="C12" s="20">
        <v>286141.70899999997</v>
      </c>
      <c r="D12" s="20">
        <v>1538013.25521368</v>
      </c>
      <c r="E12" s="20">
        <v>1317683.2921273501</v>
      </c>
      <c r="F12" s="20">
        <v>220329.96308632501</v>
      </c>
      <c r="G12" s="20">
        <v>1317683.2921273501</v>
      </c>
      <c r="H12" s="20">
        <v>0.143256218592027</v>
      </c>
    </row>
    <row r="13" spans="1:8" ht="16.5">
      <c r="A13" s="20" t="s">
        <v>77</v>
      </c>
      <c r="B13" s="20">
        <v>24</v>
      </c>
      <c r="C13" s="20">
        <v>17702</v>
      </c>
      <c r="D13" s="20">
        <v>387104.81541880302</v>
      </c>
      <c r="E13" s="20">
        <v>330372.44743247901</v>
      </c>
      <c r="F13" s="20">
        <v>56732.367986324803</v>
      </c>
      <c r="G13" s="20">
        <v>330372.44743247901</v>
      </c>
      <c r="H13" s="20">
        <v>0.146555572874873</v>
      </c>
    </row>
    <row r="14" spans="1:8" ht="16.5">
      <c r="A14" s="20" t="s">
        <v>78</v>
      </c>
      <c r="B14" s="20">
        <v>25</v>
      </c>
      <c r="C14" s="20">
        <v>75873</v>
      </c>
      <c r="D14" s="20">
        <v>840890.75659999996</v>
      </c>
      <c r="E14" s="20">
        <v>849590.08770000003</v>
      </c>
      <c r="F14" s="20">
        <v>-8699.3310999999994</v>
      </c>
      <c r="G14" s="20">
        <v>849590.08770000003</v>
      </c>
      <c r="H14" s="20">
        <v>-1.0345376057139999E-2</v>
      </c>
    </row>
    <row r="15" spans="1:8" ht="16.5">
      <c r="A15" s="20" t="s">
        <v>79</v>
      </c>
      <c r="B15" s="20">
        <v>26</v>
      </c>
      <c r="C15" s="20">
        <v>71018</v>
      </c>
      <c r="D15" s="20">
        <v>312827.44823851401</v>
      </c>
      <c r="E15" s="20">
        <v>281630.47432888602</v>
      </c>
      <c r="F15" s="20">
        <v>31196.973909628599</v>
      </c>
      <c r="G15" s="20">
        <v>281630.47432888602</v>
      </c>
      <c r="H15" s="20">
        <v>9.9725820369325702E-2</v>
      </c>
    </row>
    <row r="16" spans="1:8" ht="16.5">
      <c r="A16" s="20" t="s">
        <v>80</v>
      </c>
      <c r="B16" s="20">
        <v>27</v>
      </c>
      <c r="C16" s="20">
        <v>193057.111</v>
      </c>
      <c r="D16" s="20">
        <v>1045315.5686115</v>
      </c>
      <c r="E16" s="20">
        <v>918056.14572477899</v>
      </c>
      <c r="F16" s="20">
        <v>127259.422886726</v>
      </c>
      <c r="G16" s="20">
        <v>918056.14572477899</v>
      </c>
      <c r="H16" s="20">
        <v>0.121742588274816</v>
      </c>
    </row>
    <row r="17" spans="1:8" ht="16.5">
      <c r="A17" s="20" t="s">
        <v>81</v>
      </c>
      <c r="B17" s="20">
        <v>29</v>
      </c>
      <c r="C17" s="20">
        <v>221725</v>
      </c>
      <c r="D17" s="20">
        <v>2198442.7862196602</v>
      </c>
      <c r="E17" s="20">
        <v>2003342.7423640999</v>
      </c>
      <c r="F17" s="20">
        <v>195100.043855556</v>
      </c>
      <c r="G17" s="20">
        <v>2003342.7423640999</v>
      </c>
      <c r="H17" s="20">
        <v>8.8744653751504102E-2</v>
      </c>
    </row>
    <row r="18" spans="1:8" ht="16.5">
      <c r="A18" s="20" t="s">
        <v>82</v>
      </c>
      <c r="B18" s="20">
        <v>31</v>
      </c>
      <c r="C18" s="20">
        <v>46987.847000000002</v>
      </c>
      <c r="D18" s="20">
        <v>278834.375182755</v>
      </c>
      <c r="E18" s="20">
        <v>235666.174118569</v>
      </c>
      <c r="F18" s="20">
        <v>43168.201064185698</v>
      </c>
      <c r="G18" s="20">
        <v>235666.174118569</v>
      </c>
      <c r="H18" s="20">
        <v>0.15481663993505901</v>
      </c>
    </row>
    <row r="19" spans="1:8" ht="16.5">
      <c r="A19" s="20" t="s">
        <v>83</v>
      </c>
      <c r="B19" s="20">
        <v>32</v>
      </c>
      <c r="C19" s="20">
        <v>12908.478999999999</v>
      </c>
      <c r="D19" s="20">
        <v>197570.91238554599</v>
      </c>
      <c r="E19" s="20">
        <v>180056.94150697699</v>
      </c>
      <c r="F19" s="20">
        <v>17513.970878568402</v>
      </c>
      <c r="G19" s="20">
        <v>180056.94150697699</v>
      </c>
      <c r="H19" s="20">
        <v>8.8646505030007094E-2</v>
      </c>
    </row>
    <row r="20" spans="1:8" ht="16.5">
      <c r="A20" s="20" t="s">
        <v>84</v>
      </c>
      <c r="B20" s="20">
        <v>33</v>
      </c>
      <c r="C20" s="20">
        <v>50416.150999999998</v>
      </c>
      <c r="D20" s="20">
        <v>515305.81388869998</v>
      </c>
      <c r="E20" s="20">
        <v>401320.06168081501</v>
      </c>
      <c r="F20" s="20">
        <v>113985.752207884</v>
      </c>
      <c r="G20" s="20">
        <v>401320.06168081501</v>
      </c>
      <c r="H20" s="20">
        <v>0.22120020604406401</v>
      </c>
    </row>
    <row r="21" spans="1:8" ht="16.5">
      <c r="A21" s="20" t="s">
        <v>85</v>
      </c>
      <c r="B21" s="20">
        <v>34</v>
      </c>
      <c r="C21" s="20">
        <v>45901.11</v>
      </c>
      <c r="D21" s="20">
        <v>213634.275650269</v>
      </c>
      <c r="E21" s="20">
        <v>153677.13616019799</v>
      </c>
      <c r="F21" s="20">
        <v>59957.1394900702</v>
      </c>
      <c r="G21" s="20">
        <v>153677.13616019799</v>
      </c>
      <c r="H21" s="20">
        <v>0.28065318314474702</v>
      </c>
    </row>
    <row r="22" spans="1:8" ht="16.5">
      <c r="A22" s="20" t="s">
        <v>86</v>
      </c>
      <c r="B22" s="20">
        <v>35</v>
      </c>
      <c r="C22" s="20">
        <v>31933.3</v>
      </c>
      <c r="D22" s="20">
        <v>741434.45291238895</v>
      </c>
      <c r="E22" s="20">
        <v>697992.17363293702</v>
      </c>
      <c r="F22" s="20">
        <v>43442.279279452603</v>
      </c>
      <c r="G22" s="20">
        <v>697992.17363293702</v>
      </c>
      <c r="H22" s="20">
        <v>5.8592204757695401E-2</v>
      </c>
    </row>
    <row r="23" spans="1:8" ht="16.5">
      <c r="A23" s="20" t="s">
        <v>87</v>
      </c>
      <c r="B23" s="20">
        <v>36</v>
      </c>
      <c r="C23" s="20">
        <v>108795.97900000001</v>
      </c>
      <c r="D23" s="20">
        <v>480880.53206460201</v>
      </c>
      <c r="E23" s="20">
        <v>394512.10041764402</v>
      </c>
      <c r="F23" s="20">
        <v>86368.431646957804</v>
      </c>
      <c r="G23" s="20">
        <v>394512.10041764402</v>
      </c>
      <c r="H23" s="20">
        <v>0.179604758121826</v>
      </c>
    </row>
    <row r="24" spans="1:8" ht="16.5">
      <c r="A24" s="20" t="s">
        <v>88</v>
      </c>
      <c r="B24" s="20">
        <v>37</v>
      </c>
      <c r="C24" s="20">
        <v>139102.37899999999</v>
      </c>
      <c r="D24" s="20">
        <v>1064454.16765841</v>
      </c>
      <c r="E24" s="20">
        <v>917693.89916097699</v>
      </c>
      <c r="F24" s="20">
        <v>146760.26849742999</v>
      </c>
      <c r="G24" s="20">
        <v>917693.89916097699</v>
      </c>
      <c r="H24" s="20">
        <v>0.13787373186792401</v>
      </c>
    </row>
    <row r="25" spans="1:8" ht="16.5">
      <c r="A25" s="20" t="s">
        <v>89</v>
      </c>
      <c r="B25" s="20">
        <v>38</v>
      </c>
      <c r="C25" s="20">
        <v>186779.016</v>
      </c>
      <c r="D25" s="20">
        <v>785956.46745995805</v>
      </c>
      <c r="E25" s="20">
        <v>785561.58787787601</v>
      </c>
      <c r="F25" s="20">
        <v>394.87958208153702</v>
      </c>
      <c r="G25" s="20">
        <v>785561.58787787601</v>
      </c>
      <c r="H25" s="20">
        <v>5.0241915224351103E-4</v>
      </c>
    </row>
    <row r="26" spans="1:8" ht="16.5">
      <c r="A26" s="20" t="s">
        <v>90</v>
      </c>
      <c r="B26" s="20">
        <v>39</v>
      </c>
      <c r="C26" s="20">
        <v>79402.010999999999</v>
      </c>
      <c r="D26" s="20">
        <v>118413.424616943</v>
      </c>
      <c r="E26" s="20">
        <v>88697.984559768098</v>
      </c>
      <c r="F26" s="20">
        <v>29715.440057174601</v>
      </c>
      <c r="G26" s="20">
        <v>88697.984559768098</v>
      </c>
      <c r="H26" s="20">
        <v>0.25094654726270699</v>
      </c>
    </row>
    <row r="27" spans="1:8" ht="16.5">
      <c r="A27" s="20" t="s">
        <v>91</v>
      </c>
      <c r="B27" s="20">
        <v>40</v>
      </c>
      <c r="C27" s="20">
        <v>32</v>
      </c>
      <c r="D27" s="20">
        <v>103.9318</v>
      </c>
      <c r="E27" s="20">
        <v>82.124399999999994</v>
      </c>
      <c r="F27" s="20">
        <v>21.807400000000001</v>
      </c>
      <c r="G27" s="20">
        <v>82.124399999999994</v>
      </c>
      <c r="H27" s="20">
        <v>0.20982413467293001</v>
      </c>
    </row>
    <row r="28" spans="1:8" ht="16.5">
      <c r="A28" s="20" t="s">
        <v>92</v>
      </c>
      <c r="B28" s="20">
        <v>42</v>
      </c>
      <c r="C28" s="20">
        <v>8672.2469999999994</v>
      </c>
      <c r="D28" s="20">
        <v>131550.43109999999</v>
      </c>
      <c r="E28" s="20">
        <v>121299.8174</v>
      </c>
      <c r="F28" s="20">
        <v>10250.6137</v>
      </c>
      <c r="G28" s="20">
        <v>121299.8174</v>
      </c>
      <c r="H28" s="20">
        <v>7.7921551562288999E-2</v>
      </c>
    </row>
    <row r="29" spans="1:8" ht="16.5">
      <c r="A29" s="20" t="s">
        <v>93</v>
      </c>
      <c r="B29" s="20">
        <v>75</v>
      </c>
      <c r="C29" s="20">
        <v>542</v>
      </c>
      <c r="D29" s="20">
        <v>374672.64957265003</v>
      </c>
      <c r="E29" s="20">
        <v>358591.58384615398</v>
      </c>
      <c r="F29" s="20">
        <v>16081.065726495701</v>
      </c>
      <c r="G29" s="20">
        <v>358591.58384615398</v>
      </c>
      <c r="H29" s="20">
        <v>4.2920308554247902E-2</v>
      </c>
    </row>
    <row r="30" spans="1:8" ht="16.5">
      <c r="A30" s="20" t="s">
        <v>94</v>
      </c>
      <c r="B30" s="20">
        <v>76</v>
      </c>
      <c r="C30" s="20">
        <v>9012</v>
      </c>
      <c r="D30" s="20">
        <v>390679.078728205</v>
      </c>
      <c r="E30" s="20">
        <v>365531.72721623903</v>
      </c>
      <c r="F30" s="20">
        <v>25147.3515119658</v>
      </c>
      <c r="G30" s="20">
        <v>365531.72721623903</v>
      </c>
      <c r="H30" s="20">
        <v>6.4368308622588896E-2</v>
      </c>
    </row>
    <row r="31" spans="1:8" ht="16.5">
      <c r="A31" s="20" t="s">
        <v>95</v>
      </c>
      <c r="B31" s="20">
        <v>99</v>
      </c>
      <c r="C31" s="20">
        <v>51</v>
      </c>
      <c r="D31" s="20">
        <v>17430.631722260001</v>
      </c>
      <c r="E31" s="20">
        <v>13904.489978065199</v>
      </c>
      <c r="F31" s="20">
        <v>3526.1417441948402</v>
      </c>
      <c r="G31" s="20">
        <v>13904.489978065199</v>
      </c>
      <c r="H31" s="20">
        <v>0.20229569417680501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2013-07-05T01:55:05Z</dcterms:modified>
</cp:coreProperties>
</file>