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L4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<sst xmlns="http://schemas.openxmlformats.org/spreadsheetml/2006/main" count="144" uniqueCount="101">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</sst>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16968072.398699999</v>
      </c>
      <c r="F3" s="43">
        <f>RA!I7</f>
        <v>1415402.9816999999</v>
      </c>
      <c r="G3" s="34">
        <f>E3-F3</f>
        <v>15552669.416999999</v>
      </c>
      <c r="H3" s="45">
        <f>RA!J7</f>
        <v>8.3415661392889895</v>
      </c>
      <c r="I3" s="38">
        <f>SUM(I4:I39)</f>
        <v>16968075.836270146</v>
      </c>
      <c r="J3" s="39">
        <f>SUM(J4:J39)</f>
        <v>15552669.204084815</v>
      </c>
      <c r="K3" s="40">
        <f>E3-I3</f>
        <v>-3.43757014721632</v>
      </c>
      <c r="L3" s="40">
        <f>G3-J3</f>
        <v>0.21291518397629261</v>
      </c>
    </row>
    <row r="4" spans="1:12">
      <c r="A4" s="56">
        <f>RA!A8</f>
        <v>41460</v>
      </c>
      <c r="B4" s="30">
        <v>12</v>
      </c>
      <c r="C4" s="53" t="s">
        <v>8</v>
      </c>
      <c r="D4" s="53"/>
      <c r="E4" s="33">
        <f>RA!D8</f>
        <v>547580.89540000004</v>
      </c>
      <c r="F4" s="43">
        <f>RA!I8</f>
        <v>62432.660400000001</v>
      </c>
      <c r="G4" s="34">
        <f t="shared" ref="G4:G39" si="0">E4-F4</f>
        <v>485148.23500000004</v>
      </c>
      <c r="H4" s="45">
        <f>RA!J8</f>
        <v>11.4015410187738</v>
      </c>
      <c r="I4" s="38">
        <f>VLOOKUP(B4,RMS!B:D,3,FALSE)</f>
        <v>547581.35362393199</v>
      </c>
      <c r="J4" s="39">
        <f>VLOOKUP(B4,RMS!B:E,4,FALSE)</f>
        <v>485148.23964957299</v>
      </c>
      <c r="K4" s="40">
        <f t="shared" ref="K4:K39" si="1">E4-I4</f>
        <v>-0.45822393195703626</v>
      </c>
      <c r="L4" s="40">
        <f t="shared" ref="L4:L39" si="2">G4-J4</f>
        <v>-4.6495729475282133E-3</v>
      </c>
    </row>
    <row r="5" spans="1:12">
      <c r="A5" s="56"/>
      <c r="B5" s="30">
        <v>13</v>
      </c>
      <c r="C5" s="53" t="s">
        <v>9</v>
      </c>
      <c r="D5" s="53"/>
      <c r="E5" s="33">
        <f>RA!D9</f>
        <v>114422.3751</v>
      </c>
      <c r="F5" s="43">
        <f>RA!I9</f>
        <v>22455.656999999999</v>
      </c>
      <c r="G5" s="34">
        <f t="shared" si="0"/>
        <v>91966.718099999998</v>
      </c>
      <c r="H5" s="45">
        <f>RA!J9</f>
        <v>19.625232372929499</v>
      </c>
      <c r="I5" s="38">
        <f>VLOOKUP(B5,RMS!B:D,3,FALSE)</f>
        <v>114422.37991221499</v>
      </c>
      <c r="J5" s="39">
        <f>VLOOKUP(B5,RMS!B:E,4,FALSE)</f>
        <v>91966.725754020095</v>
      </c>
      <c r="K5" s="40">
        <f t="shared" si="1"/>
        <v>-4.8122149892151356E-3</v>
      </c>
      <c r="L5" s="40">
        <f t="shared" si="2"/>
        <v>-7.6540200971066952E-3</v>
      </c>
    </row>
    <row r="6" spans="1:12">
      <c r="A6" s="56"/>
      <c r="B6" s="30">
        <v>14</v>
      </c>
      <c r="C6" s="53" t="s">
        <v>10</v>
      </c>
      <c r="D6" s="53"/>
      <c r="E6" s="33">
        <f>RA!D10</f>
        <v>175061.05559999999</v>
      </c>
      <c r="F6" s="43">
        <f>RA!I10</f>
        <v>35994.318599999999</v>
      </c>
      <c r="G6" s="34">
        <f t="shared" si="0"/>
        <v>139066.73699999999</v>
      </c>
      <c r="H6" s="45">
        <f>RA!J10</f>
        <v>20.5610085444955</v>
      </c>
      <c r="I6" s="38">
        <f>VLOOKUP(B6,RMS!B:D,3,FALSE)</f>
        <v>175063.44115897399</v>
      </c>
      <c r="J6" s="39">
        <f>VLOOKUP(B6,RMS!B:E,4,FALSE)</f>
        <v>139066.73764615401</v>
      </c>
      <c r="K6" s="40">
        <f t="shared" si="1"/>
        <v>-2.3855589739978313</v>
      </c>
      <c r="L6" s="40">
        <f t="shared" si="2"/>
        <v>-6.461540178861469E-4</v>
      </c>
    </row>
    <row r="7" spans="1:12">
      <c r="A7" s="56"/>
      <c r="B7" s="30">
        <v>15</v>
      </c>
      <c r="C7" s="53" t="s">
        <v>11</v>
      </c>
      <c r="D7" s="53"/>
      <c r="E7" s="33">
        <f>RA!D11</f>
        <v>49338.4859</v>
      </c>
      <c r="F7" s="43">
        <f>RA!I11</f>
        <v>11257.9699</v>
      </c>
      <c r="G7" s="34">
        <f t="shared" si="0"/>
        <v>38080.516000000003</v>
      </c>
      <c r="H7" s="45">
        <f>RA!J11</f>
        <v>22.817826073580399</v>
      </c>
      <c r="I7" s="38">
        <f>VLOOKUP(B7,RMS!B:D,3,FALSE)</f>
        <v>49338.497605128199</v>
      </c>
      <c r="J7" s="39">
        <f>VLOOKUP(B7,RMS!B:E,4,FALSE)</f>
        <v>38080.516027350401</v>
      </c>
      <c r="K7" s="40">
        <f t="shared" si="1"/>
        <v>-1.1705128199537285E-2</v>
      </c>
      <c r="L7" s="40">
        <f t="shared" si="2"/>
        <v>-2.735039743129164E-5</v>
      </c>
    </row>
    <row r="8" spans="1:12">
      <c r="A8" s="56"/>
      <c r="B8" s="30">
        <v>16</v>
      </c>
      <c r="C8" s="53" t="s">
        <v>12</v>
      </c>
      <c r="D8" s="53"/>
      <c r="E8" s="33">
        <f>RA!D12</f>
        <v>200887.6139</v>
      </c>
      <c r="F8" s="43">
        <f>RA!I12</f>
        <v>-14041.97</v>
      </c>
      <c r="G8" s="34">
        <f t="shared" si="0"/>
        <v>214929.5839</v>
      </c>
      <c r="H8" s="45">
        <f>RA!J12</f>
        <v>-6.9899630581455199</v>
      </c>
      <c r="I8" s="38">
        <f>VLOOKUP(B8,RMS!B:D,3,FALSE)</f>
        <v>200887.63203333301</v>
      </c>
      <c r="J8" s="39">
        <f>VLOOKUP(B8,RMS!B:E,4,FALSE)</f>
        <v>214929.58497435899</v>
      </c>
      <c r="K8" s="40">
        <f t="shared" si="1"/>
        <v>-1.8133333011064678E-2</v>
      </c>
      <c r="L8" s="40">
        <f t="shared" si="2"/>
        <v>-1.0743589955382049E-3</v>
      </c>
    </row>
    <row r="9" spans="1:12">
      <c r="A9" s="56"/>
      <c r="B9" s="30">
        <v>17</v>
      </c>
      <c r="C9" s="53" t="s">
        <v>13</v>
      </c>
      <c r="D9" s="53"/>
      <c r="E9" s="33">
        <f>RA!D13</f>
        <v>301731.91649999999</v>
      </c>
      <c r="F9" s="43">
        <f>RA!I13</f>
        <v>56292.480100000001</v>
      </c>
      <c r="G9" s="34">
        <f t="shared" si="0"/>
        <v>245439.43640000001</v>
      </c>
      <c r="H9" s="45">
        <f>RA!J13</f>
        <v>18.656455290834302</v>
      </c>
      <c r="I9" s="38">
        <f>VLOOKUP(B9,RMS!B:D,3,FALSE)</f>
        <v>301732.04292136797</v>
      </c>
      <c r="J9" s="39">
        <f>VLOOKUP(B9,RMS!B:E,4,FALSE)</f>
        <v>245439.43617350399</v>
      </c>
      <c r="K9" s="40">
        <f t="shared" si="1"/>
        <v>-0.12642136798240244</v>
      </c>
      <c r="L9" s="40">
        <f t="shared" si="2"/>
        <v>2.264960203319788E-4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159441.4393</v>
      </c>
      <c r="F10" s="43">
        <f>RA!I14</f>
        <v>18102.299599999998</v>
      </c>
      <c r="G10" s="34">
        <f t="shared" si="0"/>
        <v>141339.1397</v>
      </c>
      <c r="H10" s="45">
        <f>RA!J14</f>
        <v>11.3535726216942</v>
      </c>
      <c r="I10" s="38">
        <f>VLOOKUP(B10,RMS!B:D,3,FALSE)</f>
        <v>159441.422865812</v>
      </c>
      <c r="J10" s="39">
        <f>VLOOKUP(B10,RMS!B:E,4,FALSE)</f>
        <v>141339.13601880299</v>
      </c>
      <c r="K10" s="40">
        <f t="shared" si="1"/>
        <v>1.643418800085783E-2</v>
      </c>
      <c r="L10" s="40">
        <f t="shared" si="2"/>
        <v>3.681197005789727E-3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114232.1517</v>
      </c>
      <c r="F11" s="43">
        <f>RA!I15</f>
        <v>15740.802600000001</v>
      </c>
      <c r="G11" s="34">
        <f t="shared" si="0"/>
        <v>98491.349100000007</v>
      </c>
      <c r="H11" s="45">
        <f>RA!J15</f>
        <v>13.779660424622801</v>
      </c>
      <c r="I11" s="38">
        <f>VLOOKUP(B11,RMS!B:D,3,FALSE)</f>
        <v>114232.18735726499</v>
      </c>
      <c r="J11" s="39">
        <f>VLOOKUP(B11,RMS!B:E,4,FALSE)</f>
        <v>98491.348247863207</v>
      </c>
      <c r="K11" s="40">
        <f t="shared" si="1"/>
        <v>-3.5657264990732074E-2</v>
      </c>
      <c r="L11" s="40">
        <f t="shared" si="2"/>
        <v>8.5213679994922131E-4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881966.6004</v>
      </c>
      <c r="F12" s="43">
        <f>RA!I16</f>
        <v>61833.3914</v>
      </c>
      <c r="G12" s="34">
        <f t="shared" si="0"/>
        <v>820133.20900000003</v>
      </c>
      <c r="H12" s="45">
        <f>RA!J16</f>
        <v>7.0108540813174303</v>
      </c>
      <c r="I12" s="38">
        <f>VLOOKUP(B12,RMS!B:D,3,FALSE)</f>
        <v>881966.10759999999</v>
      </c>
      <c r="J12" s="39">
        <f>VLOOKUP(B12,RMS!B:E,4,FALSE)</f>
        <v>820133.20900000003</v>
      </c>
      <c r="K12" s="40">
        <f t="shared" si="1"/>
        <v>0.49280000000726432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389892.90850000002</v>
      </c>
      <c r="F13" s="43">
        <f>RA!I17</f>
        <v>54274.4018</v>
      </c>
      <c r="G13" s="34">
        <f t="shared" si="0"/>
        <v>335618.50670000003</v>
      </c>
      <c r="H13" s="45">
        <f>RA!J17</f>
        <v>13.920335717006299</v>
      </c>
      <c r="I13" s="38">
        <f>VLOOKUP(B13,RMS!B:D,3,FALSE)</f>
        <v>389892.96010854701</v>
      </c>
      <c r="J13" s="39">
        <f>VLOOKUP(B13,RMS!B:E,4,FALSE)</f>
        <v>335618.50558803399</v>
      </c>
      <c r="K13" s="40">
        <f t="shared" si="1"/>
        <v>-5.1608546986244619E-2</v>
      </c>
      <c r="L13" s="40">
        <f t="shared" si="2"/>
        <v>1.1119660339318216E-3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1719727.8733000001</v>
      </c>
      <c r="F14" s="43">
        <f>RA!I18</f>
        <v>195241.22810000001</v>
      </c>
      <c r="G14" s="34">
        <f t="shared" si="0"/>
        <v>1524486.6452000001</v>
      </c>
      <c r="H14" s="45">
        <f>RA!J18</f>
        <v>11.3530303911019</v>
      </c>
      <c r="I14" s="38">
        <f>VLOOKUP(B14,RMS!B:D,3,FALSE)</f>
        <v>1719727.9668256401</v>
      </c>
      <c r="J14" s="39">
        <f>VLOOKUP(B14,RMS!B:E,4,FALSE)</f>
        <v>1524486.6474367499</v>
      </c>
      <c r="K14" s="40">
        <f t="shared" si="1"/>
        <v>-9.3525639967992902E-2</v>
      </c>
      <c r="L14" s="40">
        <f t="shared" si="2"/>
        <v>-2.2367497440427542E-3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414265.77840000001</v>
      </c>
      <c r="F15" s="43">
        <f>RA!I19</f>
        <v>52489.188000000002</v>
      </c>
      <c r="G15" s="34">
        <f t="shared" si="0"/>
        <v>361776.59039999999</v>
      </c>
      <c r="H15" s="45">
        <f>RA!J19</f>
        <v>12.670413714289101</v>
      </c>
      <c r="I15" s="38">
        <f>VLOOKUP(B15,RMS!B:D,3,FALSE)</f>
        <v>414265.80872051301</v>
      </c>
      <c r="J15" s="39">
        <f>VLOOKUP(B15,RMS!B:E,4,FALSE)</f>
        <v>361776.59107179497</v>
      </c>
      <c r="K15" s="40">
        <f t="shared" si="1"/>
        <v>-3.0320513003971428E-2</v>
      </c>
      <c r="L15" s="40">
        <f t="shared" si="2"/>
        <v>-6.7179498728364706E-4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1038298.4554</v>
      </c>
      <c r="F16" s="43">
        <f>RA!I20</f>
        <v>-24878.496500000001</v>
      </c>
      <c r="G16" s="34">
        <f t="shared" si="0"/>
        <v>1063176.9519</v>
      </c>
      <c r="H16" s="45">
        <f>RA!J20</f>
        <v>-2.3960833583649799</v>
      </c>
      <c r="I16" s="38">
        <f>VLOOKUP(B16,RMS!B:D,3,FALSE)</f>
        <v>1038298.518</v>
      </c>
      <c r="J16" s="39">
        <f>VLOOKUP(B16,RMS!B:E,4,FALSE)</f>
        <v>1063176.9519</v>
      </c>
      <c r="K16" s="40">
        <f t="shared" si="1"/>
        <v>-6.2600000062957406E-2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347563.77490000002</v>
      </c>
      <c r="F17" s="43">
        <f>RA!I21</f>
        <v>27012.602200000001</v>
      </c>
      <c r="G17" s="34">
        <f t="shared" si="0"/>
        <v>320551.1727</v>
      </c>
      <c r="H17" s="45">
        <f>RA!J21</f>
        <v>7.7719843524463901</v>
      </c>
      <c r="I17" s="38">
        <f>VLOOKUP(B17,RMS!B:D,3,FALSE)</f>
        <v>347563.64855867199</v>
      </c>
      <c r="J17" s="39">
        <f>VLOOKUP(B17,RMS!B:E,4,FALSE)</f>
        <v>320551.17266900401</v>
      </c>
      <c r="K17" s="40">
        <f t="shared" si="1"/>
        <v>0.1263413280248642</v>
      </c>
      <c r="L17" s="40">
        <f t="shared" si="2"/>
        <v>3.0995986890047789E-5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1152323.1943000001</v>
      </c>
      <c r="F18" s="43">
        <f>RA!I22</f>
        <v>130685.16620000001</v>
      </c>
      <c r="G18" s="34">
        <f t="shared" si="0"/>
        <v>1021638.0281000001</v>
      </c>
      <c r="H18" s="45">
        <f>RA!J22</f>
        <v>11.341016725727499</v>
      </c>
      <c r="I18" s="38">
        <f>VLOOKUP(B18,RMS!B:D,3,FALSE)</f>
        <v>1152323.4850407101</v>
      </c>
      <c r="J18" s="39">
        <f>VLOOKUP(B18,RMS!B:E,4,FALSE)</f>
        <v>1021638.0279646</v>
      </c>
      <c r="K18" s="40">
        <f t="shared" si="1"/>
        <v>-0.29074070998467505</v>
      </c>
      <c r="L18" s="40">
        <f t="shared" si="2"/>
        <v>1.3540009967982769E-4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2468147.8421</v>
      </c>
      <c r="F19" s="43">
        <f>RA!I23</f>
        <v>122469.27529999999</v>
      </c>
      <c r="G19" s="34">
        <f t="shared" si="0"/>
        <v>2345678.5668000001</v>
      </c>
      <c r="H19" s="45">
        <f>RA!J23</f>
        <v>4.9619910611107603</v>
      </c>
      <c r="I19" s="38">
        <f>VLOOKUP(B19,RMS!B:D,3,FALSE)</f>
        <v>2468148.69179573</v>
      </c>
      <c r="J19" s="39">
        <f>VLOOKUP(B19,RMS!B:E,4,FALSE)</f>
        <v>2345678.59635812</v>
      </c>
      <c r="K19" s="40">
        <f t="shared" si="1"/>
        <v>-0.84969573002308607</v>
      </c>
      <c r="L19" s="40">
        <f t="shared" si="2"/>
        <v>-2.9558119829744101E-2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311889.0477</v>
      </c>
      <c r="F20" s="43">
        <f>RA!I24</f>
        <v>45196.130299999997</v>
      </c>
      <c r="G20" s="34">
        <f t="shared" si="0"/>
        <v>266692.91739999998</v>
      </c>
      <c r="H20" s="45">
        <f>RA!J24</f>
        <v>14.4910924680732</v>
      </c>
      <c r="I20" s="38">
        <f>VLOOKUP(B20,RMS!B:D,3,FALSE)</f>
        <v>311889.101709924</v>
      </c>
      <c r="J20" s="39">
        <f>VLOOKUP(B20,RMS!B:E,4,FALSE)</f>
        <v>266692.91070705402</v>
      </c>
      <c r="K20" s="40">
        <f t="shared" si="1"/>
        <v>-5.400992400245741E-2</v>
      </c>
      <c r="L20" s="40">
        <f t="shared" si="2"/>
        <v>6.6929459571838379E-3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220434.3058</v>
      </c>
      <c r="F21" s="43">
        <f>RA!I25</f>
        <v>19880.605200000002</v>
      </c>
      <c r="G21" s="34">
        <f t="shared" si="0"/>
        <v>200553.70060000001</v>
      </c>
      <c r="H21" s="45">
        <f>RA!J25</f>
        <v>9.01883449032551</v>
      </c>
      <c r="I21" s="38">
        <f>VLOOKUP(B21,RMS!B:D,3,FALSE)</f>
        <v>220434.30049365401</v>
      </c>
      <c r="J21" s="39">
        <f>VLOOKUP(B21,RMS!B:E,4,FALSE)</f>
        <v>200553.707460309</v>
      </c>
      <c r="K21" s="40">
        <f t="shared" si="1"/>
        <v>5.3063459927216172E-3</v>
      </c>
      <c r="L21" s="40">
        <f t="shared" si="2"/>
        <v>-6.8603089894168079E-3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682236.87849999999</v>
      </c>
      <c r="F22" s="43">
        <f>RA!I26</f>
        <v>122307.1167</v>
      </c>
      <c r="G22" s="34">
        <f t="shared" si="0"/>
        <v>559929.76179999998</v>
      </c>
      <c r="H22" s="45">
        <f>RA!J26</f>
        <v>17.9273681259961</v>
      </c>
      <c r="I22" s="38">
        <f>VLOOKUP(B22,RMS!B:D,3,FALSE)</f>
        <v>682236.89944722003</v>
      </c>
      <c r="J22" s="39">
        <f>VLOOKUP(B22,RMS!B:E,4,FALSE)</f>
        <v>559929.67899536795</v>
      </c>
      <c r="K22" s="40">
        <f t="shared" si="1"/>
        <v>-2.0947220036759973E-2</v>
      </c>
      <c r="L22" s="40">
        <f t="shared" si="2"/>
        <v>8.2804632023908198E-2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237237.21479999999</v>
      </c>
      <c r="F23" s="43">
        <f>RA!I27</f>
        <v>66358.332599999994</v>
      </c>
      <c r="G23" s="34">
        <f t="shared" si="0"/>
        <v>170878.88219999999</v>
      </c>
      <c r="H23" s="45">
        <f>RA!J27</f>
        <v>27.971299804688101</v>
      </c>
      <c r="I23" s="38">
        <f>VLOOKUP(B23,RMS!B:D,3,FALSE)</f>
        <v>237237.140971855</v>
      </c>
      <c r="J23" s="39">
        <f>VLOOKUP(B23,RMS!B:E,4,FALSE)</f>
        <v>170878.88706690399</v>
      </c>
      <c r="K23" s="40">
        <f t="shared" si="1"/>
        <v>7.3828144988510758E-2</v>
      </c>
      <c r="L23" s="40">
        <f t="shared" si="2"/>
        <v>-4.8669039970263839E-3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860186.75870000001</v>
      </c>
      <c r="F24" s="43">
        <f>RA!I28</f>
        <v>32996.022599999997</v>
      </c>
      <c r="G24" s="34">
        <f t="shared" si="0"/>
        <v>827190.73609999998</v>
      </c>
      <c r="H24" s="45">
        <f>RA!J28</f>
        <v>3.8359138020058401</v>
      </c>
      <c r="I24" s="38">
        <f>VLOOKUP(B24,RMS!B:D,3,FALSE)</f>
        <v>860186.75747699104</v>
      </c>
      <c r="J24" s="39">
        <f>VLOOKUP(B24,RMS!B:E,4,FALSE)</f>
        <v>827190.69464928505</v>
      </c>
      <c r="K24" s="40">
        <f t="shared" si="1"/>
        <v>1.2230089632794261E-3</v>
      </c>
      <c r="L24" s="40">
        <f t="shared" si="2"/>
        <v>4.1450714925304055E-2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539790.21340000001</v>
      </c>
      <c r="F25" s="43">
        <f>RA!I29</f>
        <v>88571.439299999998</v>
      </c>
      <c r="G25" s="34">
        <f t="shared" si="0"/>
        <v>451218.77410000004</v>
      </c>
      <c r="H25" s="45">
        <f>RA!J29</f>
        <v>16.408492985100899</v>
      </c>
      <c r="I25" s="38">
        <f>VLOOKUP(B25,RMS!B:D,3,FALSE)</f>
        <v>539790.21379645995</v>
      </c>
      <c r="J25" s="39">
        <f>VLOOKUP(B25,RMS!B:E,4,FALSE)</f>
        <v>451218.68862543901</v>
      </c>
      <c r="K25" s="40">
        <f t="shared" si="1"/>
        <v>-3.9645994547754526E-4</v>
      </c>
      <c r="L25" s="40">
        <f t="shared" si="2"/>
        <v>8.5474561026785523E-2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1184143.4898000001</v>
      </c>
      <c r="F26" s="43">
        <f>RA!I30</f>
        <v>156446.1697</v>
      </c>
      <c r="G26" s="34">
        <f t="shared" si="0"/>
        <v>1027697.3201000001</v>
      </c>
      <c r="H26" s="45">
        <f>RA!J30</f>
        <v>13.2117577850657</v>
      </c>
      <c r="I26" s="38">
        <f>VLOOKUP(B26,RMS!B:D,3,FALSE)</f>
        <v>1184143.5423318599</v>
      </c>
      <c r="J26" s="39">
        <f>VLOOKUP(B26,RMS!B:E,4,FALSE)</f>
        <v>1027697.29303585</v>
      </c>
      <c r="K26" s="40">
        <f t="shared" si="1"/>
        <v>-5.2531859837472439E-2</v>
      </c>
      <c r="L26" s="40">
        <f t="shared" si="2"/>
        <v>2.7064150082878768E-2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1524618.8485000001</v>
      </c>
      <c r="F27" s="43">
        <f>RA!I31</f>
        <v>-46906.06</v>
      </c>
      <c r="G27" s="34">
        <f t="shared" si="0"/>
        <v>1571524.9085000001</v>
      </c>
      <c r="H27" s="45">
        <f>RA!J31</f>
        <v>-3.0765761584378102</v>
      </c>
      <c r="I27" s="38">
        <f>VLOOKUP(B27,RMS!B:D,3,FALSE)</f>
        <v>1524618.54807534</v>
      </c>
      <c r="J27" s="39">
        <f>VLOOKUP(B27,RMS!B:E,4,FALSE)</f>
        <v>1571524.83843097</v>
      </c>
      <c r="K27" s="40">
        <f t="shared" si="1"/>
        <v>0.30042466009035707</v>
      </c>
      <c r="L27" s="40">
        <f t="shared" si="2"/>
        <v>7.0069030160084367E-2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134381.37890000001</v>
      </c>
      <c r="F28" s="43">
        <f>RA!I32</f>
        <v>32887.705399999999</v>
      </c>
      <c r="G28" s="34">
        <f t="shared" si="0"/>
        <v>101493.6735</v>
      </c>
      <c r="H28" s="45">
        <f>RA!J32</f>
        <v>24.473409686079702</v>
      </c>
      <c r="I28" s="38">
        <f>VLOOKUP(B28,RMS!B:D,3,FALSE)</f>
        <v>134381.293027698</v>
      </c>
      <c r="J28" s="39">
        <f>VLOOKUP(B28,RMS!B:E,4,FALSE)</f>
        <v>101493.7088811</v>
      </c>
      <c r="K28" s="40">
        <f t="shared" si="1"/>
        <v>8.5872302006464452E-2</v>
      </c>
      <c r="L28" s="40">
        <f t="shared" si="2"/>
        <v>-3.5381099994992837E-2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163.71190000000001</v>
      </c>
      <c r="F29" s="43">
        <f>RA!I33</f>
        <v>33.183799999999998</v>
      </c>
      <c r="G29" s="34">
        <f t="shared" si="0"/>
        <v>130.52810000000002</v>
      </c>
      <c r="H29" s="45">
        <f>RA!J33</f>
        <v>20.269632201446601</v>
      </c>
      <c r="I29" s="38">
        <f>VLOOKUP(B29,RMS!B:D,3,FALSE)</f>
        <v>163.7116</v>
      </c>
      <c r="J29" s="39">
        <f>VLOOKUP(B29,RMS!B:E,4,FALSE)</f>
        <v>130.52809999999999</v>
      </c>
      <c r="K29" s="40">
        <f t="shared" si="1"/>
        <v>3.0000000000995897E-4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148701.54120000001</v>
      </c>
      <c r="F31" s="43">
        <f>RA!I35</f>
        <v>11105.841700000001</v>
      </c>
      <c r="G31" s="34">
        <f t="shared" si="0"/>
        <v>137595.69950000002</v>
      </c>
      <c r="H31" s="45">
        <f>RA!J35</f>
        <v>7.4685451209028901</v>
      </c>
      <c r="I31" s="38">
        <f>VLOOKUP(B31,RMS!B:D,3,FALSE)</f>
        <v>148701.54089999999</v>
      </c>
      <c r="J31" s="39">
        <f>VLOOKUP(B31,RMS!B:E,4,FALSE)</f>
        <v>137595.71049999999</v>
      </c>
      <c r="K31" s="40">
        <f t="shared" si="1"/>
        <v>3.0000001424923539E-4</v>
      </c>
      <c r="L31" s="40">
        <f t="shared" si="2"/>
        <v>-1.0999999969499186E-2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341063.85399999999</v>
      </c>
      <c r="F35" s="43">
        <f>RA!I39</f>
        <v>10933.1451</v>
      </c>
      <c r="G35" s="34">
        <f t="shared" si="0"/>
        <v>330130.70889999997</v>
      </c>
      <c r="H35" s="45">
        <f>RA!J39</f>
        <v>3.2056006439193099</v>
      </c>
      <c r="I35" s="38">
        <f>VLOOKUP(B35,RMS!B:D,3,FALSE)</f>
        <v>341063.85470085498</v>
      </c>
      <c r="J35" s="39">
        <f>VLOOKUP(B35,RMS!B:E,4,FALSE)</f>
        <v>330130.71153846203</v>
      </c>
      <c r="K35" s="40">
        <f t="shared" si="1"/>
        <v>-7.0085498737171292E-4</v>
      </c>
      <c r="L35" s="40">
        <f t="shared" si="2"/>
        <v>-2.6384620578028262E-3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529438.69620000001</v>
      </c>
      <c r="F36" s="43">
        <f>RA!I40</f>
        <v>32603.5396</v>
      </c>
      <c r="G36" s="34">
        <f t="shared" si="0"/>
        <v>496835.15659999999</v>
      </c>
      <c r="H36" s="45">
        <f>RA!J40</f>
        <v>6.1581331009631599</v>
      </c>
      <c r="I36" s="38">
        <f>VLOOKUP(B36,RMS!B:D,3,FALSE)</f>
        <v>529438.68897948705</v>
      </c>
      <c r="J36" s="39">
        <f>VLOOKUP(B36,RMS!B:E,4,FALSE)</f>
        <v>496835.15548888902</v>
      </c>
      <c r="K36" s="40">
        <f t="shared" si="1"/>
        <v>7.220512954518199E-3</v>
      </c>
      <c r="L36" s="40">
        <f t="shared" si="2"/>
        <v>1.1111109633930027E-3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178904.0986</v>
      </c>
      <c r="F39" s="43">
        <f>RA!I43</f>
        <v>15628.834999999999</v>
      </c>
      <c r="G39" s="34">
        <f t="shared" si="0"/>
        <v>163275.26360000001</v>
      </c>
      <c r="H39" s="45">
        <f>RA!J43</f>
        <v>8.7358730863642702</v>
      </c>
      <c r="I39" s="38">
        <f>VLOOKUP(B39,RMS!B:D,3,FALSE)</f>
        <v>178904.09863096601</v>
      </c>
      <c r="J39" s="39">
        <f>VLOOKUP(B39,RMS!B:E,4,FALSE)</f>
        <v>163275.26412525499</v>
      </c>
      <c r="K39" s="40">
        <f t="shared" si="1"/>
        <v>-3.0966009944677353E-5</v>
      </c>
      <c r="L39" s="40">
        <f t="shared" si="2"/>
        <v>-5.2525498904287815E-4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16968072.398699999</v>
      </c>
      <c r="E7" s="7">
        <v>18060278</v>
      </c>
      <c r="F7" s="47">
        <v>93.9524430282856</v>
      </c>
      <c r="G7" s="16"/>
      <c r="H7" s="16"/>
      <c r="I7" s="7">
        <v>1415402.9816999999</v>
      </c>
      <c r="J7" s="47">
        <v>8.3415661392889895</v>
      </c>
      <c r="K7" s="16"/>
      <c r="L7" s="16"/>
      <c r="M7" s="16"/>
      <c r="N7" s="7">
        <v>72515361.608600006</v>
      </c>
      <c r="O7" s="7">
        <v>930428334.34109998</v>
      </c>
      <c r="P7" s="7">
        <v>1699383</v>
      </c>
      <c r="Q7" s="7">
        <v>1529697</v>
      </c>
      <c r="R7" s="7">
        <v>11.0927850417436</v>
      </c>
      <c r="S7" s="7">
        <v>11.5682246365299</v>
      </c>
      <c r="T7" s="7">
        <v>10.709952691742201</v>
      </c>
      <c r="U7" s="48">
        <v>8.0137790473098001</v>
      </c>
    </row>
    <row r="8" spans="1:23" ht="12" thickBot="1">
      <c r="A8" s="67">
        <v>41460</v>
      </c>
      <c r="B8" s="57" t="s">
        <v>8</v>
      </c>
      <c r="C8" s="58"/>
      <c r="D8" s="8">
        <v>547580.89540000004</v>
      </c>
      <c r="E8" s="8">
        <v>536069</v>
      </c>
      <c r="F8" s="49">
        <v>102.14746523302</v>
      </c>
      <c r="G8" s="9"/>
      <c r="H8" s="9"/>
      <c r="I8" s="8">
        <v>62432.660400000001</v>
      </c>
      <c r="J8" s="49">
        <v>11.4015410187738</v>
      </c>
      <c r="K8" s="9"/>
      <c r="L8" s="9"/>
      <c r="M8" s="9"/>
      <c r="N8" s="8">
        <v>2607742.0452999999</v>
      </c>
      <c r="O8" s="8">
        <v>28073512.289700001</v>
      </c>
      <c r="P8" s="8">
        <v>49530</v>
      </c>
      <c r="Q8" s="8">
        <v>44723</v>
      </c>
      <c r="R8" s="8">
        <v>10.748384500145299</v>
      </c>
      <c r="S8" s="8">
        <v>13.0087876034726</v>
      </c>
      <c r="T8" s="8">
        <v>13.188180801824601</v>
      </c>
      <c r="U8" s="50">
        <v>-1.3602573474508699</v>
      </c>
    </row>
    <row r="9" spans="1:23" ht="12" thickBot="1">
      <c r="A9" s="68"/>
      <c r="B9" s="57" t="s">
        <v>9</v>
      </c>
      <c r="C9" s="58"/>
      <c r="D9" s="8">
        <v>114422.3751</v>
      </c>
      <c r="E9" s="8">
        <v>121010</v>
      </c>
      <c r="F9" s="49">
        <v>94.556131807288693</v>
      </c>
      <c r="G9" s="9"/>
      <c r="H9" s="9"/>
      <c r="I9" s="8">
        <v>22455.656999999999</v>
      </c>
      <c r="J9" s="49">
        <v>19.625232372929499</v>
      </c>
      <c r="K9" s="9"/>
      <c r="L9" s="9"/>
      <c r="M9" s="9"/>
      <c r="N9" s="8">
        <v>514923.1655</v>
      </c>
      <c r="O9" s="8">
        <v>5597898.3868000004</v>
      </c>
      <c r="P9" s="8">
        <v>10015</v>
      </c>
      <c r="Q9" s="8">
        <v>9175</v>
      </c>
      <c r="R9" s="8">
        <v>9.1553133514986396</v>
      </c>
      <c r="S9" s="8">
        <v>13.176604093859201</v>
      </c>
      <c r="T9" s="8">
        <v>13.130958038147099</v>
      </c>
      <c r="U9" s="50">
        <v>0.34762167070721001</v>
      </c>
    </row>
    <row r="10" spans="1:23" ht="12" thickBot="1">
      <c r="A10" s="68"/>
      <c r="B10" s="57" t="s">
        <v>10</v>
      </c>
      <c r="C10" s="58"/>
      <c r="D10" s="8">
        <v>175061.05559999999</v>
      </c>
      <c r="E10" s="8">
        <v>177743</v>
      </c>
      <c r="F10" s="49">
        <v>98.491111098608698</v>
      </c>
      <c r="G10" s="9"/>
      <c r="H10" s="9"/>
      <c r="I10" s="8">
        <v>35994.318599999999</v>
      </c>
      <c r="J10" s="49">
        <v>20.5610085444955</v>
      </c>
      <c r="K10" s="9"/>
      <c r="L10" s="9"/>
      <c r="M10" s="9"/>
      <c r="N10" s="8">
        <v>754572.36569999997</v>
      </c>
      <c r="O10" s="8">
        <v>9165876.5282000005</v>
      </c>
      <c r="P10" s="8">
        <v>103815</v>
      </c>
      <c r="Q10" s="8">
        <v>92582</v>
      </c>
      <c r="R10" s="8">
        <v>12.1330280184053</v>
      </c>
      <c r="S10" s="8">
        <v>1.99294485382652</v>
      </c>
      <c r="T10" s="8">
        <v>1.9948871270873401</v>
      </c>
      <c r="U10" s="50">
        <v>-9.7362564249759004E-2</v>
      </c>
    </row>
    <row r="11" spans="1:23" ht="12" thickBot="1">
      <c r="A11" s="68"/>
      <c r="B11" s="57" t="s">
        <v>11</v>
      </c>
      <c r="C11" s="58"/>
      <c r="D11" s="8">
        <v>49338.4859</v>
      </c>
      <c r="E11" s="8">
        <v>61588</v>
      </c>
      <c r="F11" s="49">
        <v>80.110550594271601</v>
      </c>
      <c r="G11" s="9"/>
      <c r="H11" s="9"/>
      <c r="I11" s="8">
        <v>11257.9699</v>
      </c>
      <c r="J11" s="49">
        <v>22.817826073580399</v>
      </c>
      <c r="K11" s="9"/>
      <c r="L11" s="9"/>
      <c r="M11" s="9"/>
      <c r="N11" s="8">
        <v>254306.1531</v>
      </c>
      <c r="O11" s="8">
        <v>3473126.4608</v>
      </c>
      <c r="P11" s="8">
        <v>3152</v>
      </c>
      <c r="Q11" s="8">
        <v>3124</v>
      </c>
      <c r="R11" s="8">
        <v>0.89628681177977798</v>
      </c>
      <c r="S11" s="8">
        <v>18.605348984771599</v>
      </c>
      <c r="T11" s="8">
        <v>19.039724711907802</v>
      </c>
      <c r="U11" s="50">
        <v>-2.2814181071881201</v>
      </c>
    </row>
    <row r="12" spans="1:23" ht="12" thickBot="1">
      <c r="A12" s="68"/>
      <c r="B12" s="57" t="s">
        <v>12</v>
      </c>
      <c r="C12" s="58"/>
      <c r="D12" s="8">
        <v>200887.6139</v>
      </c>
      <c r="E12" s="8">
        <v>291184</v>
      </c>
      <c r="F12" s="49">
        <v>68.989921802022096</v>
      </c>
      <c r="G12" s="9"/>
      <c r="H12" s="9"/>
      <c r="I12" s="8">
        <v>-14041.97</v>
      </c>
      <c r="J12" s="49">
        <v>-6.9899630581455199</v>
      </c>
      <c r="K12" s="9"/>
      <c r="L12" s="9"/>
      <c r="M12" s="9"/>
      <c r="N12" s="8">
        <v>911756.10600000003</v>
      </c>
      <c r="O12" s="8">
        <v>13953146.8868</v>
      </c>
      <c r="P12" s="8">
        <v>3964</v>
      </c>
      <c r="Q12" s="8">
        <v>3331</v>
      </c>
      <c r="R12" s="8">
        <v>19.0033023116181</v>
      </c>
      <c r="S12" s="8">
        <v>60.050890514631703</v>
      </c>
      <c r="T12" s="8">
        <v>60.531876313419403</v>
      </c>
      <c r="U12" s="50">
        <v>-0.79459918985044198</v>
      </c>
    </row>
    <row r="13" spans="1:23" ht="12" thickBot="1">
      <c r="A13" s="68"/>
      <c r="B13" s="57" t="s">
        <v>13</v>
      </c>
      <c r="C13" s="58"/>
      <c r="D13" s="8">
        <v>301731.91649999999</v>
      </c>
      <c r="E13" s="8">
        <v>352439</v>
      </c>
      <c r="F13" s="49">
        <v>85.612522025087998</v>
      </c>
      <c r="G13" s="9"/>
      <c r="H13" s="9"/>
      <c r="I13" s="8">
        <v>56292.480100000001</v>
      </c>
      <c r="J13" s="49">
        <v>18.656455290834302</v>
      </c>
      <c r="K13" s="9"/>
      <c r="L13" s="9"/>
      <c r="M13" s="9"/>
      <c r="N13" s="8">
        <v>1435791.5567000001</v>
      </c>
      <c r="O13" s="8">
        <v>16166108.829</v>
      </c>
      <c r="P13" s="8">
        <v>19037</v>
      </c>
      <c r="Q13" s="8">
        <v>17821</v>
      </c>
      <c r="R13" s="8">
        <v>6.8234105830200296</v>
      </c>
      <c r="S13" s="8">
        <v>18.637735987813201</v>
      </c>
      <c r="T13" s="8">
        <v>18.3842994220302</v>
      </c>
      <c r="U13" s="50">
        <v>1.37854894529905</v>
      </c>
    </row>
    <row r="14" spans="1:23" ht="12" thickBot="1">
      <c r="A14" s="68"/>
      <c r="B14" s="57" t="s">
        <v>14</v>
      </c>
      <c r="C14" s="58"/>
      <c r="D14" s="8">
        <v>159441.4393</v>
      </c>
      <c r="E14" s="8">
        <v>180000</v>
      </c>
      <c r="F14" s="49">
        <v>88.578577388888903</v>
      </c>
      <c r="G14" s="9"/>
      <c r="H14" s="9"/>
      <c r="I14" s="8">
        <v>18102.299599999998</v>
      </c>
      <c r="J14" s="49">
        <v>11.3535726216942</v>
      </c>
      <c r="K14" s="9"/>
      <c r="L14" s="9"/>
      <c r="M14" s="9"/>
      <c r="N14" s="8">
        <v>744919.5808</v>
      </c>
      <c r="O14" s="8">
        <v>9370643.2030999996</v>
      </c>
      <c r="P14" s="8">
        <v>3731</v>
      </c>
      <c r="Q14" s="8">
        <v>3593</v>
      </c>
      <c r="R14" s="8">
        <v>3.8408015585861501</v>
      </c>
      <c r="S14" s="8">
        <v>50.581626909675698</v>
      </c>
      <c r="T14" s="8">
        <v>50.226610075146098</v>
      </c>
      <c r="U14" s="50">
        <v>0.706830172290007</v>
      </c>
    </row>
    <row r="15" spans="1:23" ht="12" thickBot="1">
      <c r="A15" s="68"/>
      <c r="B15" s="57" t="s">
        <v>15</v>
      </c>
      <c r="C15" s="58"/>
      <c r="D15" s="8">
        <v>114232.1517</v>
      </c>
      <c r="E15" s="8">
        <v>133019</v>
      </c>
      <c r="F15" s="49">
        <v>85.876567783549703</v>
      </c>
      <c r="G15" s="9"/>
      <c r="H15" s="9"/>
      <c r="I15" s="8">
        <v>15740.802600000001</v>
      </c>
      <c r="J15" s="49">
        <v>13.779660424622801</v>
      </c>
      <c r="K15" s="9"/>
      <c r="L15" s="9"/>
      <c r="M15" s="9"/>
      <c r="N15" s="8">
        <v>471455.3627</v>
      </c>
      <c r="O15" s="8">
        <v>5979107.1723999996</v>
      </c>
      <c r="P15" s="8">
        <v>6681</v>
      </c>
      <c r="Q15" s="8">
        <v>5234</v>
      </c>
      <c r="R15" s="8">
        <v>27.646159724875801</v>
      </c>
      <c r="S15" s="8">
        <v>20.1249363867685</v>
      </c>
      <c r="T15" s="8">
        <v>20.834275888421899</v>
      </c>
      <c r="U15" s="50">
        <v>-3.40467557141069</v>
      </c>
    </row>
    <row r="16" spans="1:23" ht="12" thickBot="1">
      <c r="A16" s="68"/>
      <c r="B16" s="57" t="s">
        <v>16</v>
      </c>
      <c r="C16" s="58"/>
      <c r="D16" s="8">
        <v>881966.6004</v>
      </c>
      <c r="E16" s="8">
        <v>973755</v>
      </c>
      <c r="F16" s="49">
        <v>90.573768596823598</v>
      </c>
      <c r="G16" s="9"/>
      <c r="H16" s="9"/>
      <c r="I16" s="8">
        <v>61833.3914</v>
      </c>
      <c r="J16" s="49">
        <v>7.0108540813174303</v>
      </c>
      <c r="K16" s="9"/>
      <c r="L16" s="9"/>
      <c r="M16" s="9"/>
      <c r="N16" s="8">
        <v>3867279.0849000001</v>
      </c>
      <c r="O16" s="8">
        <v>50563274.495200001</v>
      </c>
      <c r="P16" s="8">
        <v>113022</v>
      </c>
      <c r="Q16" s="8">
        <v>102456</v>
      </c>
      <c r="R16" s="8">
        <v>10.312719606465199</v>
      </c>
      <c r="S16" s="8">
        <v>9.1086804338978293</v>
      </c>
      <c r="T16" s="8">
        <v>8.7789681424221104</v>
      </c>
      <c r="U16" s="50">
        <v>3.75570666309248</v>
      </c>
    </row>
    <row r="17" spans="1:21" ht="12" thickBot="1">
      <c r="A17" s="68"/>
      <c r="B17" s="57" t="s">
        <v>17</v>
      </c>
      <c r="C17" s="58"/>
      <c r="D17" s="8">
        <v>389892.90850000002</v>
      </c>
      <c r="E17" s="8">
        <v>514174</v>
      </c>
      <c r="F17" s="49">
        <v>75.828981726030506</v>
      </c>
      <c r="G17" s="9"/>
      <c r="H17" s="9"/>
      <c r="I17" s="8">
        <v>54274.4018</v>
      </c>
      <c r="J17" s="49">
        <v>13.920335717006299</v>
      </c>
      <c r="K17" s="9"/>
      <c r="L17" s="9"/>
      <c r="M17" s="9"/>
      <c r="N17" s="8">
        <v>2001546.6306</v>
      </c>
      <c r="O17" s="8">
        <v>38853215.746399999</v>
      </c>
      <c r="P17" s="8">
        <v>15454</v>
      </c>
      <c r="Q17" s="8">
        <v>15763</v>
      </c>
      <c r="R17" s="8">
        <v>-1.96028674744655</v>
      </c>
      <c r="S17" s="8">
        <v>29.6697224019671</v>
      </c>
      <c r="T17" s="8">
        <v>28.757543614794098</v>
      </c>
      <c r="U17" s="50">
        <v>3.17196350074811</v>
      </c>
    </row>
    <row r="18" spans="1:21" ht="12" thickBot="1">
      <c r="A18" s="68"/>
      <c r="B18" s="57" t="s">
        <v>18</v>
      </c>
      <c r="C18" s="58"/>
      <c r="D18" s="8">
        <v>1719727.8733000001</v>
      </c>
      <c r="E18" s="8">
        <v>1742312</v>
      </c>
      <c r="F18" s="49">
        <v>98.703784012278007</v>
      </c>
      <c r="G18" s="9"/>
      <c r="H18" s="9"/>
      <c r="I18" s="8">
        <v>195241.22810000001</v>
      </c>
      <c r="J18" s="49">
        <v>11.3530303911019</v>
      </c>
      <c r="K18" s="9"/>
      <c r="L18" s="9"/>
      <c r="M18" s="9"/>
      <c r="N18" s="8">
        <v>7607283.2105</v>
      </c>
      <c r="O18" s="8">
        <v>88101456.464100003</v>
      </c>
      <c r="P18" s="8">
        <v>257521</v>
      </c>
      <c r="Q18" s="8">
        <v>229189</v>
      </c>
      <c r="R18" s="8">
        <v>12.3618498269987</v>
      </c>
      <c r="S18" s="8">
        <v>7.8185928712609902</v>
      </c>
      <c r="T18" s="8">
        <v>7.8551913966202598</v>
      </c>
      <c r="U18" s="50">
        <v>-0.46591513193450201</v>
      </c>
    </row>
    <row r="19" spans="1:21" ht="12" thickBot="1">
      <c r="A19" s="68"/>
      <c r="B19" s="57" t="s">
        <v>19</v>
      </c>
      <c r="C19" s="58"/>
      <c r="D19" s="8">
        <v>414265.77840000001</v>
      </c>
      <c r="E19" s="8">
        <v>516141</v>
      </c>
      <c r="F19" s="49">
        <v>80.262133486779803</v>
      </c>
      <c r="G19" s="9"/>
      <c r="H19" s="9"/>
      <c r="I19" s="8">
        <v>52489.188000000002</v>
      </c>
      <c r="J19" s="49">
        <v>12.670413714289101</v>
      </c>
      <c r="K19" s="9"/>
      <c r="L19" s="9"/>
      <c r="M19" s="9"/>
      <c r="N19" s="8">
        <v>2066319.0713</v>
      </c>
      <c r="O19" s="8">
        <v>34122342.6285</v>
      </c>
      <c r="P19" s="8">
        <v>13915</v>
      </c>
      <c r="Q19" s="8">
        <v>12579</v>
      </c>
      <c r="R19" s="8">
        <v>10.6208760632801</v>
      </c>
      <c r="S19" s="8">
        <v>35.321126841537897</v>
      </c>
      <c r="T19" s="8">
        <v>36.1641084346927</v>
      </c>
      <c r="U19" s="50">
        <v>-2.3309895629727402</v>
      </c>
    </row>
    <row r="20" spans="1:21" ht="12" thickBot="1">
      <c r="A20" s="68"/>
      <c r="B20" s="57" t="s">
        <v>20</v>
      </c>
      <c r="C20" s="58"/>
      <c r="D20" s="8">
        <v>1038298.4554</v>
      </c>
      <c r="E20" s="8">
        <v>731519</v>
      </c>
      <c r="F20" s="49">
        <v>141.937318839292</v>
      </c>
      <c r="G20" s="9"/>
      <c r="H20" s="9"/>
      <c r="I20" s="8">
        <v>-24878.496500000001</v>
      </c>
      <c r="J20" s="49">
        <v>-2.3960833583649799</v>
      </c>
      <c r="K20" s="9"/>
      <c r="L20" s="9"/>
      <c r="M20" s="9"/>
      <c r="N20" s="8">
        <v>4088619.8083000001</v>
      </c>
      <c r="O20" s="8">
        <v>54605750.673699997</v>
      </c>
      <c r="P20" s="8">
        <v>57425</v>
      </c>
      <c r="Q20" s="8">
        <v>51796</v>
      </c>
      <c r="R20" s="8">
        <v>10.8676345663758</v>
      </c>
      <c r="S20" s="8">
        <v>20.664282629516801</v>
      </c>
      <c r="T20" s="8">
        <v>18.5868418410688</v>
      </c>
      <c r="U20" s="50">
        <v>11.176943378609399</v>
      </c>
    </row>
    <row r="21" spans="1:21" ht="12" thickBot="1">
      <c r="A21" s="68"/>
      <c r="B21" s="57" t="s">
        <v>21</v>
      </c>
      <c r="C21" s="58"/>
      <c r="D21" s="8">
        <v>347563.77490000002</v>
      </c>
      <c r="E21" s="8">
        <v>358019</v>
      </c>
      <c r="F21" s="49">
        <v>97.079701049385704</v>
      </c>
      <c r="G21" s="9"/>
      <c r="H21" s="9"/>
      <c r="I21" s="8">
        <v>27012.602200000001</v>
      </c>
      <c r="J21" s="49">
        <v>7.7719843524463901</v>
      </c>
      <c r="K21" s="9"/>
      <c r="L21" s="9"/>
      <c r="M21" s="9"/>
      <c r="N21" s="8">
        <v>1586044.9918</v>
      </c>
      <c r="O21" s="8">
        <v>18467446.129500002</v>
      </c>
      <c r="P21" s="8">
        <v>51312</v>
      </c>
      <c r="Q21" s="8">
        <v>45957</v>
      </c>
      <c r="R21" s="8">
        <v>11.6521966185782</v>
      </c>
      <c r="S21" s="8">
        <v>7.7788965544122197</v>
      </c>
      <c r="T21" s="8">
        <v>7.8235352612224496</v>
      </c>
      <c r="U21" s="50">
        <v>-0.57056951007146095</v>
      </c>
    </row>
    <row r="22" spans="1:21" ht="12" thickBot="1">
      <c r="A22" s="68"/>
      <c r="B22" s="57" t="s">
        <v>22</v>
      </c>
      <c r="C22" s="58"/>
      <c r="D22" s="8">
        <v>1152323.1943000001</v>
      </c>
      <c r="E22" s="8">
        <v>1025594</v>
      </c>
      <c r="F22" s="49">
        <v>112.35666299724799</v>
      </c>
      <c r="G22" s="9"/>
      <c r="H22" s="9"/>
      <c r="I22" s="8">
        <v>130685.16620000001</v>
      </c>
      <c r="J22" s="49">
        <v>11.341016725727499</v>
      </c>
      <c r="K22" s="9"/>
      <c r="L22" s="9"/>
      <c r="M22" s="9"/>
      <c r="N22" s="8">
        <v>5259099.1271000002</v>
      </c>
      <c r="O22" s="8">
        <v>71005758.758200005</v>
      </c>
      <c r="P22" s="8">
        <v>131137</v>
      </c>
      <c r="Q22" s="8">
        <v>119066</v>
      </c>
      <c r="R22" s="8">
        <v>10.138074681269201</v>
      </c>
      <c r="S22" s="8">
        <v>10.267575666669201</v>
      </c>
      <c r="T22" s="8">
        <v>10.259306170527299</v>
      </c>
      <c r="U22" s="50">
        <v>8.0604828479468996E-2</v>
      </c>
    </row>
    <row r="23" spans="1:21" ht="12" thickBot="1">
      <c r="A23" s="68"/>
      <c r="B23" s="57" t="s">
        <v>23</v>
      </c>
      <c r="C23" s="58"/>
      <c r="D23" s="8">
        <v>2468147.8421</v>
      </c>
      <c r="E23" s="8">
        <v>2422906</v>
      </c>
      <c r="F23" s="49">
        <v>101.867255357822</v>
      </c>
      <c r="G23" s="9"/>
      <c r="H23" s="9"/>
      <c r="I23" s="8">
        <v>122469.27529999999</v>
      </c>
      <c r="J23" s="49">
        <v>4.9619910611107603</v>
      </c>
      <c r="K23" s="9"/>
      <c r="L23" s="9"/>
      <c r="M23" s="9"/>
      <c r="N23" s="8">
        <v>11523454.8159</v>
      </c>
      <c r="O23" s="8">
        <v>141368746.76859999</v>
      </c>
      <c r="P23" s="8">
        <v>182328</v>
      </c>
      <c r="Q23" s="8">
        <v>165477</v>
      </c>
      <c r="R23" s="8">
        <v>10.1832883119708</v>
      </c>
      <c r="S23" s="8">
        <v>17.020752928787701</v>
      </c>
      <c r="T23" s="8">
        <v>15.5456774053192</v>
      </c>
      <c r="U23" s="50">
        <v>9.4886538875674606</v>
      </c>
    </row>
    <row r="24" spans="1:21" ht="12" thickBot="1">
      <c r="A24" s="68"/>
      <c r="B24" s="57" t="s">
        <v>24</v>
      </c>
      <c r="C24" s="58"/>
      <c r="D24" s="8">
        <v>311889.0477</v>
      </c>
      <c r="E24" s="8">
        <v>371267</v>
      </c>
      <c r="F24" s="49">
        <v>84.006671128864099</v>
      </c>
      <c r="G24" s="9"/>
      <c r="H24" s="9"/>
      <c r="I24" s="8">
        <v>45196.130299999997</v>
      </c>
      <c r="J24" s="49">
        <v>14.4910924680732</v>
      </c>
      <c r="K24" s="9"/>
      <c r="L24" s="9"/>
      <c r="M24" s="9"/>
      <c r="N24" s="8">
        <v>1372524.8409</v>
      </c>
      <c r="O24" s="8">
        <v>15147489.998500001</v>
      </c>
      <c r="P24" s="8">
        <v>46223</v>
      </c>
      <c r="Q24" s="8">
        <v>42062</v>
      </c>
      <c r="R24" s="8">
        <v>9.892539584423</v>
      </c>
      <c r="S24" s="8">
        <v>7.8454972805746097</v>
      </c>
      <c r="T24" s="8">
        <v>7.7056525605059196</v>
      </c>
      <c r="U24" s="50">
        <v>1.81483292908167</v>
      </c>
    </row>
    <row r="25" spans="1:21" ht="12" thickBot="1">
      <c r="A25" s="68"/>
      <c r="B25" s="57" t="s">
        <v>25</v>
      </c>
      <c r="C25" s="58"/>
      <c r="D25" s="8">
        <v>220434.3058</v>
      </c>
      <c r="E25" s="8">
        <v>260003</v>
      </c>
      <c r="F25" s="49">
        <v>84.781447060226199</v>
      </c>
      <c r="G25" s="9"/>
      <c r="H25" s="9"/>
      <c r="I25" s="8">
        <v>19880.605200000002</v>
      </c>
      <c r="J25" s="49">
        <v>9.01883449032551</v>
      </c>
      <c r="K25" s="9"/>
      <c r="L25" s="9"/>
      <c r="M25" s="9"/>
      <c r="N25" s="8">
        <v>937509.49730000005</v>
      </c>
      <c r="O25" s="8">
        <v>11696970.0317</v>
      </c>
      <c r="P25" s="8">
        <v>21370</v>
      </c>
      <c r="Q25" s="8">
        <v>19313</v>
      </c>
      <c r="R25" s="8">
        <v>10.6508569357428</v>
      </c>
      <c r="S25" s="8">
        <v>11.581100187178301</v>
      </c>
      <c r="T25" s="8">
        <v>11.4753166002175</v>
      </c>
      <c r="U25" s="50">
        <v>0.921835890426004</v>
      </c>
    </row>
    <row r="26" spans="1:21" ht="12" thickBot="1">
      <c r="A26" s="68"/>
      <c r="B26" s="57" t="s">
        <v>26</v>
      </c>
      <c r="C26" s="58"/>
      <c r="D26" s="8">
        <v>682236.87849999999</v>
      </c>
      <c r="E26" s="8">
        <v>652677</v>
      </c>
      <c r="F26" s="49">
        <v>104.529021016521</v>
      </c>
      <c r="G26" s="9"/>
      <c r="H26" s="9"/>
      <c r="I26" s="8">
        <v>122307.1167</v>
      </c>
      <c r="J26" s="49">
        <v>17.9273681259961</v>
      </c>
      <c r="K26" s="9"/>
      <c r="L26" s="9"/>
      <c r="M26" s="9"/>
      <c r="N26" s="8">
        <v>2677608.3755999999</v>
      </c>
      <c r="O26" s="8">
        <v>31831066.247200001</v>
      </c>
      <c r="P26" s="8">
        <v>74496</v>
      </c>
      <c r="Q26" s="8">
        <v>64200</v>
      </c>
      <c r="R26" s="8">
        <v>16.037383177570099</v>
      </c>
      <c r="S26" s="8">
        <v>10.464187054338501</v>
      </c>
      <c r="T26" s="8">
        <v>9.1459126152648</v>
      </c>
      <c r="U26" s="50">
        <v>14.4138096932334</v>
      </c>
    </row>
    <row r="27" spans="1:21" ht="12" thickBot="1">
      <c r="A27" s="68"/>
      <c r="B27" s="57" t="s">
        <v>27</v>
      </c>
      <c r="C27" s="58"/>
      <c r="D27" s="8">
        <v>237237.21479999999</v>
      </c>
      <c r="E27" s="8">
        <v>232781</v>
      </c>
      <c r="F27" s="49">
        <v>101.914337854034</v>
      </c>
      <c r="G27" s="9"/>
      <c r="H27" s="9"/>
      <c r="I27" s="8">
        <v>66358.332599999994</v>
      </c>
      <c r="J27" s="49">
        <v>27.971299804688101</v>
      </c>
      <c r="K27" s="9"/>
      <c r="L27" s="9"/>
      <c r="M27" s="9"/>
      <c r="N27" s="8">
        <v>1085744.7091999999</v>
      </c>
      <c r="O27" s="8">
        <v>13473758.903899999</v>
      </c>
      <c r="P27" s="8">
        <v>50874</v>
      </c>
      <c r="Q27" s="8">
        <v>45848</v>
      </c>
      <c r="R27" s="8">
        <v>10.9623102425406</v>
      </c>
      <c r="S27" s="8">
        <v>5.4396942308448297</v>
      </c>
      <c r="T27" s="8">
        <v>5.4332589186005897</v>
      </c>
      <c r="U27" s="50">
        <v>0.118442951838893</v>
      </c>
    </row>
    <row r="28" spans="1:21" ht="12" thickBot="1">
      <c r="A28" s="68"/>
      <c r="B28" s="57" t="s">
        <v>28</v>
      </c>
      <c r="C28" s="58"/>
      <c r="D28" s="8">
        <v>860186.75870000001</v>
      </c>
      <c r="E28" s="8">
        <v>717378</v>
      </c>
      <c r="F28" s="49">
        <v>119.907044640343</v>
      </c>
      <c r="G28" s="9"/>
      <c r="H28" s="9"/>
      <c r="I28" s="8">
        <v>32996.022599999997</v>
      </c>
      <c r="J28" s="49">
        <v>3.8359138020058401</v>
      </c>
      <c r="K28" s="9"/>
      <c r="L28" s="9"/>
      <c r="M28" s="9"/>
      <c r="N28" s="8">
        <v>3757267.6411000001</v>
      </c>
      <c r="O28" s="8">
        <v>45536591.036799997</v>
      </c>
      <c r="P28" s="8">
        <v>66366</v>
      </c>
      <c r="Q28" s="8">
        <v>59172</v>
      </c>
      <c r="R28" s="8">
        <v>12.1577773271142</v>
      </c>
      <c r="S28" s="8">
        <v>12.9721547554471</v>
      </c>
      <c r="T28" s="8">
        <v>12.543124618062601</v>
      </c>
      <c r="U28" s="50">
        <v>3.4204406832301499</v>
      </c>
    </row>
    <row r="29" spans="1:21" ht="12" thickBot="1">
      <c r="A29" s="68"/>
      <c r="B29" s="57" t="s">
        <v>29</v>
      </c>
      <c r="C29" s="58"/>
      <c r="D29" s="8">
        <v>539790.21340000001</v>
      </c>
      <c r="E29" s="8">
        <v>515604</v>
      </c>
      <c r="F29" s="49">
        <v>104.690850614037</v>
      </c>
      <c r="G29" s="9"/>
      <c r="H29" s="9"/>
      <c r="I29" s="8">
        <v>88571.439299999998</v>
      </c>
      <c r="J29" s="49">
        <v>16.408492985100899</v>
      </c>
      <c r="K29" s="9"/>
      <c r="L29" s="9"/>
      <c r="M29" s="9"/>
      <c r="N29" s="8">
        <v>2321388.2223</v>
      </c>
      <c r="O29" s="8">
        <v>33183971.3543</v>
      </c>
      <c r="P29" s="8">
        <v>197323</v>
      </c>
      <c r="Q29" s="8">
        <v>182012</v>
      </c>
      <c r="R29" s="8">
        <v>8.4120827198206793</v>
      </c>
      <c r="S29" s="8">
        <v>2.7393104448036998</v>
      </c>
      <c r="T29" s="8">
        <v>2.6460341587367902</v>
      </c>
      <c r="U29" s="50">
        <v>3.5251353713226901</v>
      </c>
    </row>
    <row r="30" spans="1:21" ht="12" thickBot="1">
      <c r="A30" s="68"/>
      <c r="B30" s="57" t="s">
        <v>30</v>
      </c>
      <c r="C30" s="58"/>
      <c r="D30" s="8">
        <v>1184143.4898000001</v>
      </c>
      <c r="E30" s="8">
        <v>1193558</v>
      </c>
      <c r="F30" s="49">
        <v>99.211223065824996</v>
      </c>
      <c r="G30" s="9"/>
      <c r="H30" s="9"/>
      <c r="I30" s="8">
        <v>156446.1697</v>
      </c>
      <c r="J30" s="49">
        <v>13.2117577850657</v>
      </c>
      <c r="K30" s="9"/>
      <c r="L30" s="9"/>
      <c r="M30" s="9"/>
      <c r="N30" s="8">
        <v>5158633.9413999999</v>
      </c>
      <c r="O30" s="8">
        <v>73647354.377299994</v>
      </c>
      <c r="P30" s="8">
        <v>113328</v>
      </c>
      <c r="Q30" s="8">
        <v>104860</v>
      </c>
      <c r="R30" s="8">
        <v>8.0755292771314195</v>
      </c>
      <c r="S30" s="8">
        <v>11.824890434844001</v>
      </c>
      <c r="T30" s="8">
        <v>11.481148970055299</v>
      </c>
      <c r="U30" s="50">
        <v>2.9939639811765701</v>
      </c>
    </row>
    <row r="31" spans="1:21" ht="12" thickBot="1">
      <c r="A31" s="68"/>
      <c r="B31" s="57" t="s">
        <v>31</v>
      </c>
      <c r="C31" s="58"/>
      <c r="D31" s="8">
        <v>1524618.8485000001</v>
      </c>
      <c r="E31" s="8">
        <v>762146</v>
      </c>
      <c r="F31" s="49">
        <v>200.04288528707099</v>
      </c>
      <c r="G31" s="9"/>
      <c r="H31" s="9"/>
      <c r="I31" s="8">
        <v>-46906.06</v>
      </c>
      <c r="J31" s="49">
        <v>-3.0765761584378102</v>
      </c>
      <c r="K31" s="9"/>
      <c r="L31" s="9"/>
      <c r="M31" s="9"/>
      <c r="N31" s="8">
        <v>4261548.0844000001</v>
      </c>
      <c r="O31" s="8">
        <v>53896480.483199999</v>
      </c>
      <c r="P31" s="8">
        <v>50599</v>
      </c>
      <c r="Q31" s="8">
        <v>40529</v>
      </c>
      <c r="R31" s="8">
        <v>24.846406276986801</v>
      </c>
      <c r="S31" s="8">
        <v>33.742425573627898</v>
      </c>
      <c r="T31" s="8">
        <v>21.505308996027502</v>
      </c>
      <c r="U31" s="50">
        <v>56.902770287378097</v>
      </c>
    </row>
    <row r="32" spans="1:21" ht="12" thickBot="1">
      <c r="A32" s="68"/>
      <c r="B32" s="57" t="s">
        <v>32</v>
      </c>
      <c r="C32" s="58"/>
      <c r="D32" s="8">
        <v>134381.37890000001</v>
      </c>
      <c r="E32" s="8">
        <v>130843</v>
      </c>
      <c r="F32" s="49">
        <v>102.70429361907</v>
      </c>
      <c r="G32" s="9"/>
      <c r="H32" s="9"/>
      <c r="I32" s="8">
        <v>32887.705399999999</v>
      </c>
      <c r="J32" s="49">
        <v>24.473409686079702</v>
      </c>
      <c r="K32" s="9"/>
      <c r="L32" s="9"/>
      <c r="M32" s="9"/>
      <c r="N32" s="8">
        <v>597305.39280000003</v>
      </c>
      <c r="O32" s="8">
        <v>8937745.4894999992</v>
      </c>
      <c r="P32" s="8">
        <v>38505</v>
      </c>
      <c r="Q32" s="8">
        <v>33993</v>
      </c>
      <c r="R32" s="8">
        <v>13.2733209778484</v>
      </c>
      <c r="S32" s="8">
        <v>4.0610177769120899</v>
      </c>
      <c r="T32" s="8">
        <v>4.0536493836966399</v>
      </c>
      <c r="U32" s="50">
        <v>0.18177184354129</v>
      </c>
    </row>
    <row r="33" spans="1:21" ht="12" thickBot="1">
      <c r="A33" s="68"/>
      <c r="B33" s="57" t="s">
        <v>33</v>
      </c>
      <c r="C33" s="58"/>
      <c r="D33" s="8">
        <v>163.71190000000001</v>
      </c>
      <c r="E33" s="9"/>
      <c r="F33" s="9"/>
      <c r="G33" s="9"/>
      <c r="H33" s="9"/>
      <c r="I33" s="8">
        <v>33.183799999999998</v>
      </c>
      <c r="J33" s="49">
        <v>20.269632201446601</v>
      </c>
      <c r="K33" s="9"/>
      <c r="L33" s="9"/>
      <c r="M33" s="9"/>
      <c r="N33" s="8">
        <v>568.76020000000005</v>
      </c>
      <c r="O33" s="8">
        <v>6935.3330999999998</v>
      </c>
      <c r="P33" s="8">
        <v>24</v>
      </c>
      <c r="Q33" s="8">
        <v>17</v>
      </c>
      <c r="R33" s="8">
        <v>41.176470588235297</v>
      </c>
      <c r="S33" s="8">
        <v>7.9625000000000004</v>
      </c>
      <c r="T33" s="8">
        <v>7.1529411764705904</v>
      </c>
      <c r="U33" s="50">
        <v>11.3178453947368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34</v>
      </c>
      <c r="C35" s="58"/>
      <c r="D35" s="8">
        <v>148701.54120000001</v>
      </c>
      <c r="E35" s="8">
        <v>137429</v>
      </c>
      <c r="F35" s="49">
        <v>108.20244722729601</v>
      </c>
      <c r="G35" s="9"/>
      <c r="H35" s="9"/>
      <c r="I35" s="8">
        <v>11105.841700000001</v>
      </c>
      <c r="J35" s="49">
        <v>7.4685451209028901</v>
      </c>
      <c r="K35" s="9"/>
      <c r="L35" s="9"/>
      <c r="M35" s="9"/>
      <c r="N35" s="8">
        <v>544102.40659999999</v>
      </c>
      <c r="O35" s="8">
        <v>4174446.4637000002</v>
      </c>
      <c r="P35" s="8">
        <v>14941</v>
      </c>
      <c r="Q35" s="8">
        <v>13091</v>
      </c>
      <c r="R35" s="8">
        <v>14.131846306622901</v>
      </c>
      <c r="S35" s="8">
        <v>9.9667161434977594</v>
      </c>
      <c r="T35" s="8">
        <v>10.0571109082576</v>
      </c>
      <c r="U35" s="50">
        <v>-0.89881443671465699</v>
      </c>
    </row>
    <row r="36" spans="1:21" ht="12" customHeight="1" thickBot="1">
      <c r="A36" s="68"/>
      <c r="B36" s="57" t="s">
        <v>58</v>
      </c>
      <c r="C36" s="58"/>
      <c r="D36" s="9"/>
      <c r="E36" s="8">
        <v>611555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506305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369527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341063.85399999999</v>
      </c>
      <c r="E39" s="8">
        <v>441685</v>
      </c>
      <c r="F39" s="49">
        <v>77.218799370592194</v>
      </c>
      <c r="G39" s="9"/>
      <c r="H39" s="9"/>
      <c r="I39" s="8">
        <v>10933.1451</v>
      </c>
      <c r="J39" s="49">
        <v>3.2056006439193099</v>
      </c>
      <c r="K39" s="9"/>
      <c r="L39" s="9"/>
      <c r="M39" s="9"/>
      <c r="N39" s="8">
        <v>1615048.0575000001</v>
      </c>
      <c r="O39" s="8">
        <v>18474348.489999998</v>
      </c>
      <c r="P39" s="8">
        <v>536</v>
      </c>
      <c r="Q39" s="8">
        <v>520</v>
      </c>
      <c r="R39" s="8">
        <v>3.07692307692307</v>
      </c>
      <c r="S39" s="8">
        <v>757.06662313432798</v>
      </c>
      <c r="T39" s="8">
        <v>856.125</v>
      </c>
      <c r="U39" s="50">
        <v>-11.570550663241001</v>
      </c>
    </row>
    <row r="40" spans="1:21" ht="12" thickBot="1">
      <c r="A40" s="68"/>
      <c r="B40" s="57" t="s">
        <v>36</v>
      </c>
      <c r="C40" s="58"/>
      <c r="D40" s="8">
        <v>529438.69620000001</v>
      </c>
      <c r="E40" s="8">
        <v>795590</v>
      </c>
      <c r="F40" s="49">
        <v>66.546675574102196</v>
      </c>
      <c r="G40" s="9"/>
      <c r="H40" s="9"/>
      <c r="I40" s="8">
        <v>32603.5396</v>
      </c>
      <c r="J40" s="49">
        <v>6.1581331009631599</v>
      </c>
      <c r="K40" s="9"/>
      <c r="L40" s="9"/>
      <c r="M40" s="9"/>
      <c r="N40" s="8">
        <v>2164585.6209999998</v>
      </c>
      <c r="O40" s="8">
        <v>28915123.2828</v>
      </c>
      <c r="P40" s="8">
        <v>2707</v>
      </c>
      <c r="Q40" s="8">
        <v>2163</v>
      </c>
      <c r="R40" s="8">
        <v>25.150254276467901</v>
      </c>
      <c r="S40" s="8">
        <v>235.23099371998501</v>
      </c>
      <c r="T40" s="8">
        <v>217.04674988442</v>
      </c>
      <c r="U40" s="50">
        <v>8.3780309289352495</v>
      </c>
    </row>
    <row r="41" spans="1:21" ht="12" thickBot="1">
      <c r="A41" s="68"/>
      <c r="B41" s="57" t="s">
        <v>61</v>
      </c>
      <c r="C41" s="58"/>
      <c r="D41" s="9"/>
      <c r="E41" s="8">
        <v>160990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63468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178904.0986</v>
      </c>
      <c r="E43" s="11"/>
      <c r="F43" s="11"/>
      <c r="G43" s="11"/>
      <c r="H43" s="11"/>
      <c r="I43" s="10">
        <v>15628.834999999999</v>
      </c>
      <c r="J43" s="51">
        <v>8.7358730863642702</v>
      </c>
      <c r="K43" s="11"/>
      <c r="L43" s="11"/>
      <c r="M43" s="11"/>
      <c r="N43" s="10">
        <v>326412.98210000002</v>
      </c>
      <c r="O43" s="10">
        <v>2638640.4281000001</v>
      </c>
      <c r="P43" s="10">
        <v>52</v>
      </c>
      <c r="Q43" s="10">
        <v>51</v>
      </c>
      <c r="R43" s="10">
        <v>1.9607843137254799</v>
      </c>
      <c r="S43" s="10">
        <v>4021.6923076923099</v>
      </c>
      <c r="T43" s="10">
        <v>391.058823529412</v>
      </c>
      <c r="U43" s="52">
        <v>928.41108951217302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65253</v>
      </c>
      <c r="D2" s="20">
        <v>547581.35362393199</v>
      </c>
      <c r="E2" s="20">
        <v>485148.23964957299</v>
      </c>
      <c r="F2" s="20">
        <v>62433.113974359003</v>
      </c>
      <c r="G2" s="20">
        <v>485148.23964957299</v>
      </c>
      <c r="H2" s="20">
        <v>0.114016143101244</v>
      </c>
    </row>
    <row r="3" spans="1:8" ht="16.5">
      <c r="A3" s="20" t="s">
        <v>67</v>
      </c>
      <c r="B3" s="20">
        <v>13</v>
      </c>
      <c r="C3" s="20">
        <v>14798.183999999999</v>
      </c>
      <c r="D3" s="20">
        <v>114422.37991221499</v>
      </c>
      <c r="E3" s="20">
        <v>91966.725754020095</v>
      </c>
      <c r="F3" s="20">
        <v>22455.654158195299</v>
      </c>
      <c r="G3" s="20">
        <v>91966.725754020095</v>
      </c>
      <c r="H3" s="20">
        <v>0.19625229063949901</v>
      </c>
    </row>
    <row r="4" spans="1:8" ht="16.5">
      <c r="A4" s="20" t="s">
        <v>68</v>
      </c>
      <c r="B4" s="20">
        <v>14</v>
      </c>
      <c r="C4" s="20">
        <v>133791</v>
      </c>
      <c r="D4" s="20">
        <v>175063.44115897399</v>
      </c>
      <c r="E4" s="20">
        <v>139066.73764615401</v>
      </c>
      <c r="F4" s="20">
        <v>35996.703512820503</v>
      </c>
      <c r="G4" s="20">
        <v>139066.73764615401</v>
      </c>
      <c r="H4" s="20">
        <v>0.205620906766776</v>
      </c>
    </row>
    <row r="5" spans="1:8" ht="16.5">
      <c r="A5" s="20" t="s">
        <v>69</v>
      </c>
      <c r="B5" s="20">
        <v>15</v>
      </c>
      <c r="C5" s="20">
        <v>3415</v>
      </c>
      <c r="D5" s="20">
        <v>49338.497605128199</v>
      </c>
      <c r="E5" s="20">
        <v>38080.516027350401</v>
      </c>
      <c r="F5" s="20">
        <v>11257.9815777778</v>
      </c>
      <c r="G5" s="20">
        <v>38080.516027350401</v>
      </c>
      <c r="H5" s="20">
        <v>0.22817844328943701</v>
      </c>
    </row>
    <row r="6" spans="1:8" ht="16.5">
      <c r="A6" s="20" t="s">
        <v>70</v>
      </c>
      <c r="B6" s="20">
        <v>16</v>
      </c>
      <c r="C6" s="20">
        <v>5054</v>
      </c>
      <c r="D6" s="20">
        <v>200887.63203333301</v>
      </c>
      <c r="E6" s="20">
        <v>214929.58497435899</v>
      </c>
      <c r="F6" s="20">
        <v>-14041.9529410256</v>
      </c>
      <c r="G6" s="20">
        <v>214929.58497435899</v>
      </c>
      <c r="H6" s="20">
        <v>-6.9899539353899406E-2</v>
      </c>
    </row>
    <row r="7" spans="1:8" ht="16.5">
      <c r="A7" s="20" t="s">
        <v>71</v>
      </c>
      <c r="B7" s="20">
        <v>17</v>
      </c>
      <c r="C7" s="20">
        <v>22953</v>
      </c>
      <c r="D7" s="20">
        <v>301732.04292136797</v>
      </c>
      <c r="E7" s="20">
        <v>245439.43617350399</v>
      </c>
      <c r="F7" s="20">
        <v>56292.606747863203</v>
      </c>
      <c r="G7" s="20">
        <v>245439.43617350399</v>
      </c>
      <c r="H7" s="20">
        <v>0.186564894476697</v>
      </c>
    </row>
    <row r="8" spans="1:8" ht="16.5">
      <c r="A8" s="20" t="s">
        <v>72</v>
      </c>
      <c r="B8" s="20">
        <v>18</v>
      </c>
      <c r="C8" s="20">
        <v>49057</v>
      </c>
      <c r="D8" s="20">
        <v>159441.422865812</v>
      </c>
      <c r="E8" s="20">
        <v>141339.13601880299</v>
      </c>
      <c r="F8" s="20">
        <v>18102.286847008501</v>
      </c>
      <c r="G8" s="20">
        <v>141339.13601880299</v>
      </c>
      <c r="H8" s="20">
        <v>0.113535657934034</v>
      </c>
    </row>
    <row r="9" spans="1:8" ht="16.5">
      <c r="A9" s="20" t="s">
        <v>73</v>
      </c>
      <c r="B9" s="20">
        <v>19</v>
      </c>
      <c r="C9" s="20">
        <v>20674</v>
      </c>
      <c r="D9" s="20">
        <v>114232.18735726499</v>
      </c>
      <c r="E9" s="20">
        <v>98491.348247863207</v>
      </c>
      <c r="F9" s="20">
        <v>15740.839109401701</v>
      </c>
      <c r="G9" s="20">
        <v>98491.348247863207</v>
      </c>
      <c r="H9" s="20">
        <v>0.13779688084035099</v>
      </c>
    </row>
    <row r="10" spans="1:8" ht="16.5">
      <c r="A10" s="20" t="s">
        <v>74</v>
      </c>
      <c r="B10" s="20">
        <v>21</v>
      </c>
      <c r="C10" s="20">
        <v>260123</v>
      </c>
      <c r="D10" s="20">
        <v>881966.10759999999</v>
      </c>
      <c r="E10" s="20">
        <v>820133.20900000003</v>
      </c>
      <c r="F10" s="20">
        <v>61832.8986</v>
      </c>
      <c r="G10" s="20">
        <v>820133.20900000003</v>
      </c>
      <c r="H10" s="20">
        <v>7.0108021234806001E-2</v>
      </c>
    </row>
    <row r="11" spans="1:8" ht="16.5">
      <c r="A11" s="20" t="s">
        <v>75</v>
      </c>
      <c r="B11" s="20">
        <v>22</v>
      </c>
      <c r="C11" s="20">
        <v>48537</v>
      </c>
      <c r="D11" s="20">
        <v>389892.96010854701</v>
      </c>
      <c r="E11" s="20">
        <v>335618.50558803399</v>
      </c>
      <c r="F11" s="20">
        <v>54274.454520512802</v>
      </c>
      <c r="G11" s="20">
        <v>335618.50558803399</v>
      </c>
      <c r="H11" s="20">
        <v>0.13920347396219401</v>
      </c>
    </row>
    <row r="12" spans="1:8" ht="16.5">
      <c r="A12" s="20" t="s">
        <v>76</v>
      </c>
      <c r="B12" s="20">
        <v>23</v>
      </c>
      <c r="C12" s="20">
        <v>319300.97600000002</v>
      </c>
      <c r="D12" s="20">
        <v>1719727.9668256401</v>
      </c>
      <c r="E12" s="20">
        <v>1524486.6474367499</v>
      </c>
      <c r="F12" s="20">
        <v>195241.31938888901</v>
      </c>
      <c r="G12" s="20">
        <v>1524486.6474367499</v>
      </c>
      <c r="H12" s="20">
        <v>0.113530350820121</v>
      </c>
    </row>
    <row r="13" spans="1:8" ht="16.5">
      <c r="A13" s="20" t="s">
        <v>77</v>
      </c>
      <c r="B13" s="20">
        <v>24</v>
      </c>
      <c r="C13" s="20">
        <v>19809</v>
      </c>
      <c r="D13" s="20">
        <v>414265.80872051301</v>
      </c>
      <c r="E13" s="20">
        <v>361776.59107179497</v>
      </c>
      <c r="F13" s="20">
        <v>52489.217648717902</v>
      </c>
      <c r="G13" s="20">
        <v>361776.59107179497</v>
      </c>
      <c r="H13" s="20">
        <v>0.126704199438603</v>
      </c>
    </row>
    <row r="14" spans="1:8" ht="16.5">
      <c r="A14" s="20" t="s">
        <v>78</v>
      </c>
      <c r="B14" s="20">
        <v>25</v>
      </c>
      <c r="C14" s="20">
        <v>83539</v>
      </c>
      <c r="D14" s="20">
        <v>1038298.518</v>
      </c>
      <c r="E14" s="20">
        <v>1063176.9519</v>
      </c>
      <c r="F14" s="20">
        <v>-24878.4339</v>
      </c>
      <c r="G14" s="20">
        <v>1063176.9519</v>
      </c>
      <c r="H14" s="20">
        <v>-2.3960771848082301E-2</v>
      </c>
    </row>
    <row r="15" spans="1:8" ht="16.5">
      <c r="A15" s="20" t="s">
        <v>79</v>
      </c>
      <c r="B15" s="20">
        <v>26</v>
      </c>
      <c r="C15" s="20">
        <v>80452</v>
      </c>
      <c r="D15" s="20">
        <v>347563.64855867199</v>
      </c>
      <c r="E15" s="20">
        <v>320551.17266900401</v>
      </c>
      <c r="F15" s="20">
        <v>27012.475889668</v>
      </c>
      <c r="G15" s="20">
        <v>320551.17266900401</v>
      </c>
      <c r="H15" s="20">
        <v>7.7719508359655201E-2</v>
      </c>
    </row>
    <row r="16" spans="1:8" ht="16.5">
      <c r="A16" s="20" t="s">
        <v>80</v>
      </c>
      <c r="B16" s="20">
        <v>27</v>
      </c>
      <c r="C16" s="20">
        <v>215207.47700000001</v>
      </c>
      <c r="D16" s="20">
        <v>1152323.4850407101</v>
      </c>
      <c r="E16" s="20">
        <v>1021638.0279646</v>
      </c>
      <c r="F16" s="20">
        <v>130685.457076106</v>
      </c>
      <c r="G16" s="20">
        <v>1021638.0279646</v>
      </c>
      <c r="H16" s="20">
        <v>0.113410391068693</v>
      </c>
    </row>
    <row r="17" spans="1:8" ht="16.5">
      <c r="A17" s="20" t="s">
        <v>81</v>
      </c>
      <c r="B17" s="20">
        <v>29</v>
      </c>
      <c r="C17" s="20">
        <v>225091</v>
      </c>
      <c r="D17" s="20">
        <v>2468148.69179573</v>
      </c>
      <c r="E17" s="20">
        <v>2345678.59635812</v>
      </c>
      <c r="F17" s="20">
        <v>122470.095437607</v>
      </c>
      <c r="G17" s="20">
        <v>2345678.59635812</v>
      </c>
      <c r="H17" s="20">
        <v>4.9620225817311903E-2</v>
      </c>
    </row>
    <row r="18" spans="1:8" ht="16.5">
      <c r="A18" s="20" t="s">
        <v>82</v>
      </c>
      <c r="B18" s="20">
        <v>31</v>
      </c>
      <c r="C18" s="20">
        <v>52701.404999999999</v>
      </c>
      <c r="D18" s="20">
        <v>311889.101709924</v>
      </c>
      <c r="E18" s="20">
        <v>266692.91070705402</v>
      </c>
      <c r="F18" s="20">
        <v>45196.191002869498</v>
      </c>
      <c r="G18" s="20">
        <v>266692.91070705402</v>
      </c>
      <c r="H18" s="20">
        <v>0.144911094216126</v>
      </c>
    </row>
    <row r="19" spans="1:8" ht="16.5">
      <c r="A19" s="20" t="s">
        <v>83</v>
      </c>
      <c r="B19" s="20">
        <v>32</v>
      </c>
      <c r="C19" s="20">
        <v>14307.401</v>
      </c>
      <c r="D19" s="20">
        <v>220434.30049365401</v>
      </c>
      <c r="E19" s="20">
        <v>200553.707460309</v>
      </c>
      <c r="F19" s="20">
        <v>19880.5930333449</v>
      </c>
      <c r="G19" s="20">
        <v>200553.707460309</v>
      </c>
      <c r="H19" s="20">
        <v>9.0188291880270194E-2</v>
      </c>
    </row>
    <row r="20" spans="1:8" ht="16.5">
      <c r="A20" s="20" t="s">
        <v>84</v>
      </c>
      <c r="B20" s="20">
        <v>33</v>
      </c>
      <c r="C20" s="20">
        <v>76934.593999999997</v>
      </c>
      <c r="D20" s="20">
        <v>682236.89944722003</v>
      </c>
      <c r="E20" s="20">
        <v>559929.67899536795</v>
      </c>
      <c r="F20" s="20">
        <v>122307.22045185301</v>
      </c>
      <c r="G20" s="20">
        <v>559929.67899536795</v>
      </c>
      <c r="H20" s="20">
        <v>0.179273827831581</v>
      </c>
    </row>
    <row r="21" spans="1:8" ht="16.5">
      <c r="A21" s="20" t="s">
        <v>85</v>
      </c>
      <c r="B21" s="20">
        <v>34</v>
      </c>
      <c r="C21" s="20">
        <v>51076.178999999996</v>
      </c>
      <c r="D21" s="20">
        <v>237237.140971855</v>
      </c>
      <c r="E21" s="20">
        <v>170878.88706690399</v>
      </c>
      <c r="F21" s="20">
        <v>66358.253904951096</v>
      </c>
      <c r="G21" s="20">
        <v>170878.88706690399</v>
      </c>
      <c r="H21" s="20">
        <v>0.27971275337879498</v>
      </c>
    </row>
    <row r="22" spans="1:8" ht="16.5">
      <c r="A22" s="20" t="s">
        <v>86</v>
      </c>
      <c r="B22" s="20">
        <v>35</v>
      </c>
      <c r="C22" s="20">
        <v>37340.803999999996</v>
      </c>
      <c r="D22" s="20">
        <v>860186.75747699104</v>
      </c>
      <c r="E22" s="20">
        <v>827190.69464928505</v>
      </c>
      <c r="F22" s="20">
        <v>32996.062827705697</v>
      </c>
      <c r="G22" s="20">
        <v>827190.69464928505</v>
      </c>
      <c r="H22" s="20">
        <v>3.8359184840843497E-2</v>
      </c>
    </row>
    <row r="23" spans="1:8" ht="16.5">
      <c r="A23" s="20" t="s">
        <v>87</v>
      </c>
      <c r="B23" s="20">
        <v>36</v>
      </c>
      <c r="C23" s="20">
        <v>123334.796</v>
      </c>
      <c r="D23" s="20">
        <v>539790.21379645995</v>
      </c>
      <c r="E23" s="20">
        <v>451218.68862543901</v>
      </c>
      <c r="F23" s="20">
        <v>88571.525171020796</v>
      </c>
      <c r="G23" s="20">
        <v>451218.68862543901</v>
      </c>
      <c r="H23" s="20">
        <v>0.16408508881270401</v>
      </c>
    </row>
    <row r="24" spans="1:8" ht="16.5">
      <c r="A24" s="20" t="s">
        <v>88</v>
      </c>
      <c r="B24" s="20">
        <v>37</v>
      </c>
      <c r="C24" s="20">
        <v>157173.53899999999</v>
      </c>
      <c r="D24" s="20">
        <v>1184143.5423318599</v>
      </c>
      <c r="E24" s="20">
        <v>1027697.29303585</v>
      </c>
      <c r="F24" s="20">
        <v>156446.249296005</v>
      </c>
      <c r="G24" s="20">
        <v>1027697.29303585</v>
      </c>
      <c r="H24" s="20">
        <v>0.13211763920776401</v>
      </c>
    </row>
    <row r="25" spans="1:8" ht="16.5">
      <c r="A25" s="20" t="s">
        <v>89</v>
      </c>
      <c r="B25" s="20">
        <v>38</v>
      </c>
      <c r="C25" s="20">
        <v>391706.50400000002</v>
      </c>
      <c r="D25" s="20">
        <v>1524618.54807534</v>
      </c>
      <c r="E25" s="20">
        <v>1571524.83843097</v>
      </c>
      <c r="F25" s="20">
        <v>-46906.290355631201</v>
      </c>
      <c r="G25" s="20">
        <v>1571524.83843097</v>
      </c>
      <c r="H25" s="20">
        <v>-3.07659187374082E-2</v>
      </c>
    </row>
    <row r="26" spans="1:8" ht="16.5">
      <c r="A26" s="20" t="s">
        <v>90</v>
      </c>
      <c r="B26" s="20">
        <v>39</v>
      </c>
      <c r="C26" s="20">
        <v>95977.183999999994</v>
      </c>
      <c r="D26" s="20">
        <v>134381.293027698</v>
      </c>
      <c r="E26" s="20">
        <v>101493.7088811</v>
      </c>
      <c r="F26" s="20">
        <v>32887.584146598303</v>
      </c>
      <c r="G26" s="20">
        <v>101493.7088811</v>
      </c>
      <c r="H26" s="20">
        <v>0.24473335094208101</v>
      </c>
    </row>
    <row r="27" spans="1:8" ht="16.5">
      <c r="A27" s="20" t="s">
        <v>91</v>
      </c>
      <c r="B27" s="20">
        <v>40</v>
      </c>
      <c r="C27" s="20">
        <v>47.875999999999998</v>
      </c>
      <c r="D27" s="20">
        <v>163.7116</v>
      </c>
      <c r="E27" s="20">
        <v>130.52809999999999</v>
      </c>
      <c r="F27" s="20">
        <v>33.183500000000002</v>
      </c>
      <c r="G27" s="20">
        <v>130.52809999999999</v>
      </c>
      <c r="H27" s="20">
        <v>0.202694860962815</v>
      </c>
    </row>
    <row r="28" spans="1:8" ht="16.5">
      <c r="A28" s="20" t="s">
        <v>92</v>
      </c>
      <c r="B28" s="20">
        <v>42</v>
      </c>
      <c r="C28" s="20">
        <v>10076.645</v>
      </c>
      <c r="D28" s="20">
        <v>148701.54089999999</v>
      </c>
      <c r="E28" s="20">
        <v>137595.71049999999</v>
      </c>
      <c r="F28" s="20">
        <v>11105.830400000001</v>
      </c>
      <c r="G28" s="20">
        <v>137595.71049999999</v>
      </c>
      <c r="H28" s="20">
        <v>7.4685375368561499E-2</v>
      </c>
    </row>
    <row r="29" spans="1:8" ht="16.5">
      <c r="A29" s="20" t="s">
        <v>93</v>
      </c>
      <c r="B29" s="20">
        <v>75</v>
      </c>
      <c r="C29" s="20">
        <v>624</v>
      </c>
      <c r="D29" s="20">
        <v>341063.85470085498</v>
      </c>
      <c r="E29" s="20">
        <v>330130.71153846203</v>
      </c>
      <c r="F29" s="20">
        <v>10933.1431623932</v>
      </c>
      <c r="G29" s="20">
        <v>330130.71153846203</v>
      </c>
      <c r="H29" s="20">
        <v>3.2056000692253298E-2</v>
      </c>
    </row>
    <row r="30" spans="1:8" ht="16.5">
      <c r="A30" s="20" t="s">
        <v>94</v>
      </c>
      <c r="B30" s="20">
        <v>76</v>
      </c>
      <c r="C30" s="20">
        <v>2884</v>
      </c>
      <c r="D30" s="20">
        <v>529438.68897948705</v>
      </c>
      <c r="E30" s="20">
        <v>496835.15548888902</v>
      </c>
      <c r="F30" s="20">
        <v>32603.5334905983</v>
      </c>
      <c r="G30" s="20">
        <v>496835.15548888902</v>
      </c>
      <c r="H30" s="20">
        <v>6.1581320310086902E-2</v>
      </c>
    </row>
    <row r="31" spans="1:8" ht="16.5">
      <c r="A31" s="20" t="s">
        <v>95</v>
      </c>
      <c r="B31" s="20">
        <v>99</v>
      </c>
      <c r="C31" s="20">
        <v>52</v>
      </c>
      <c r="D31" s="20">
        <v>178904.09863096601</v>
      </c>
      <c r="E31" s="20">
        <v>163275.26412525499</v>
      </c>
      <c r="F31" s="20">
        <v>15628.8345057106</v>
      </c>
      <c r="G31" s="20">
        <v>163275.26412525499</v>
      </c>
      <c r="H31" s="20">
        <v>8.7358728085648596E-2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2013-07-08T00:36:11Z</dcterms:modified>
</cp:coreProperties>
</file>