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<sst xmlns="http://schemas.openxmlformats.org/spreadsheetml/2006/main" count="144" uniqueCount="101">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</sst>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9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7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8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" Type="http://schemas.openxmlformats.org/officeDocument/2006/relationships/image" Target="cid:650096f013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29" Type="http://schemas.openxmlformats.org/officeDocument/2006/relationships/hyperlink" Target="cid:a1ed1ff6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0" sqref="N10"/>
    </sheetView>
  </sheetViews>
  <sheetFormatPr defaultRowHeight="11.25"/>
  <cols>
    <col min="1" max="1" width="7.75" style="1" customWidth="1"/>
    <col min="2" max="2" width="3" style="22" bestFit="1" customWidth="1"/>
    <col min="3" max="4" width="9" style="1"/>
    <col min="5" max="5" width="10.5" style="1" bestFit="1" customWidth="1"/>
    <col min="6" max="6" width="12.25" style="44" bestFit="1" customWidth="1"/>
    <col min="7" max="7" width="10.5" style="1" bestFit="1" customWidth="1"/>
    <col min="8" max="8" width="9" style="44"/>
    <col min="9" max="12" width="9.75" style="12" bestFit="1" customWidth="1"/>
    <col min="13" max="16384" width="9" style="1"/>
  </cols>
  <sheetData>
    <row r="1" spans="1:12">
      <c r="A1" s="23"/>
      <c r="B1" s="24"/>
      <c r="C1" s="25"/>
      <c r="D1" s="26"/>
      <c r="E1" s="27" t="s">
        <v>0</v>
      </c>
      <c r="F1" s="41" t="s">
        <v>3</v>
      </c>
      <c r="G1" s="28" t="s">
        <v>98</v>
      </c>
      <c r="H1" s="41" t="s">
        <v>4</v>
      </c>
      <c r="I1" s="35" t="s">
        <v>96</v>
      </c>
      <c r="J1" s="36" t="s">
        <v>97</v>
      </c>
      <c r="K1" s="37" t="s">
        <v>99</v>
      </c>
      <c r="L1" s="37" t="s">
        <v>100</v>
      </c>
    </row>
    <row r="2" spans="1:12">
      <c r="A2" s="29" t="s">
        <v>5</v>
      </c>
      <c r="B2" s="30"/>
      <c r="C2" s="54" t="s">
        <v>6</v>
      </c>
      <c r="D2" s="54"/>
      <c r="E2" s="31"/>
      <c r="F2" s="42"/>
      <c r="G2" s="32"/>
      <c r="H2" s="42"/>
      <c r="I2" s="38"/>
      <c r="J2" s="39"/>
      <c r="K2" s="40"/>
      <c r="L2" s="40"/>
    </row>
    <row r="3" spans="1:12">
      <c r="A3" s="55" t="s">
        <v>7</v>
      </c>
      <c r="B3" s="55"/>
      <c r="C3" s="55"/>
      <c r="D3" s="55"/>
      <c r="E3" s="33">
        <f>RA!D7</f>
        <v>17922219.314100001</v>
      </c>
      <c r="F3" s="43">
        <f>RA!I7</f>
        <v>1648935.36</v>
      </c>
      <c r="G3" s="34">
        <f>E3-F3</f>
        <v>16273283.954100002</v>
      </c>
      <c r="H3" s="45">
        <f>RA!J7</f>
        <v>9.2005087712699094</v>
      </c>
      <c r="I3" s="38">
        <f>SUM(I4:I39)</f>
        <v>17922222.977424942</v>
      </c>
      <c r="J3" s="39">
        <f>SUM(J4:J39)</f>
        <v>16273283.731533814</v>
      </c>
      <c r="K3" s="40">
        <f>E3-I3</f>
        <v>-3.6633249409496784</v>
      </c>
      <c r="L3" s="40">
        <f>G3-J3</f>
        <v>0.22256618738174438</v>
      </c>
    </row>
    <row r="4" spans="1:12">
      <c r="A4" s="56">
        <f>RA!A8</f>
        <v>41461</v>
      </c>
      <c r="B4" s="30">
        <v>12</v>
      </c>
      <c r="C4" s="53" t="s">
        <v>8</v>
      </c>
      <c r="D4" s="53"/>
      <c r="E4" s="33">
        <f>RA!D8</f>
        <v>645526.9412</v>
      </c>
      <c r="F4" s="43">
        <f>RA!I8</f>
        <v>73254.537700000001</v>
      </c>
      <c r="G4" s="34">
        <f t="shared" ref="G4:G39" si="0">E4-F4</f>
        <v>572272.40350000001</v>
      </c>
      <c r="H4" s="45">
        <f>RA!J8</f>
        <v>11.348021751628799</v>
      </c>
      <c r="I4" s="38">
        <f>VLOOKUP(B4,RMS!B:D,3,FALSE)</f>
        <v>645527.49951880297</v>
      </c>
      <c r="J4" s="39">
        <f>VLOOKUP(B4,RMS!B:E,4,FALSE)</f>
        <v>572272.40970085503</v>
      </c>
      <c r="K4" s="40">
        <f t="shared" ref="K4:K39" si="1">E4-I4</f>
        <v>-0.55831880297046155</v>
      </c>
      <c r="L4" s="40">
        <f t="shared" ref="L4:L39" si="2">G4-J4</f>
        <v>-6.2008550157770514E-3</v>
      </c>
    </row>
    <row r="5" spans="1:12">
      <c r="A5" s="56"/>
      <c r="B5" s="30">
        <v>13</v>
      </c>
      <c r="C5" s="53" t="s">
        <v>9</v>
      </c>
      <c r="D5" s="53"/>
      <c r="E5" s="33">
        <f>RA!D9</f>
        <v>131277.55300000001</v>
      </c>
      <c r="F5" s="43">
        <f>RA!I9</f>
        <v>26252.6921</v>
      </c>
      <c r="G5" s="34">
        <f t="shared" si="0"/>
        <v>105024.86090000001</v>
      </c>
      <c r="H5" s="45">
        <f>RA!J9</f>
        <v>19.9978530221385</v>
      </c>
      <c r="I5" s="38">
        <f>VLOOKUP(B5,RMS!B:D,3,FALSE)</f>
        <v>131277.559283882</v>
      </c>
      <c r="J5" s="39">
        <f>VLOOKUP(B5,RMS!B:E,4,FALSE)</f>
        <v>105024.853727358</v>
      </c>
      <c r="K5" s="40">
        <f t="shared" si="1"/>
        <v>-6.2838819867465645E-3</v>
      </c>
      <c r="L5" s="40">
        <f t="shared" si="2"/>
        <v>7.1726420137565583E-3</v>
      </c>
    </row>
    <row r="6" spans="1:12">
      <c r="A6" s="56"/>
      <c r="B6" s="30">
        <v>14</v>
      </c>
      <c r="C6" s="53" t="s">
        <v>10</v>
      </c>
      <c r="D6" s="53"/>
      <c r="E6" s="33">
        <f>RA!D10</f>
        <v>210506.38329999999</v>
      </c>
      <c r="F6" s="43">
        <f>RA!I10</f>
        <v>41153.815199999997</v>
      </c>
      <c r="G6" s="34">
        <f t="shared" si="0"/>
        <v>169352.56809999997</v>
      </c>
      <c r="H6" s="45">
        <f>RA!J10</f>
        <v>19.549913192584899</v>
      </c>
      <c r="I6" s="38">
        <f>VLOOKUP(B6,RMS!B:D,3,FALSE)</f>
        <v>210508.850361538</v>
      </c>
      <c r="J6" s="39">
        <f>VLOOKUP(B6,RMS!B:E,4,FALSE)</f>
        <v>169352.566074359</v>
      </c>
      <c r="K6" s="40">
        <f t="shared" si="1"/>
        <v>-2.4670615380164236</v>
      </c>
      <c r="L6" s="40">
        <f t="shared" si="2"/>
        <v>2.0256409770809114E-3</v>
      </c>
    </row>
    <row r="7" spans="1:12">
      <c r="A7" s="56"/>
      <c r="B7" s="30">
        <v>15</v>
      </c>
      <c r="C7" s="53" t="s">
        <v>11</v>
      </c>
      <c r="D7" s="53"/>
      <c r="E7" s="33">
        <f>RA!D11</f>
        <v>63668.867700000003</v>
      </c>
      <c r="F7" s="43">
        <f>RA!I11</f>
        <v>13196.986000000001</v>
      </c>
      <c r="G7" s="34">
        <f t="shared" si="0"/>
        <v>50471.881699999998</v>
      </c>
      <c r="H7" s="45">
        <f>RA!J11</f>
        <v>20.727533685980699</v>
      </c>
      <c r="I7" s="38">
        <f>VLOOKUP(B7,RMS!B:D,3,FALSE)</f>
        <v>63668.883046153802</v>
      </c>
      <c r="J7" s="39">
        <f>VLOOKUP(B7,RMS!B:E,4,FALSE)</f>
        <v>50471.881611111101</v>
      </c>
      <c r="K7" s="40">
        <f t="shared" si="1"/>
        <v>-1.5346153799328022E-2</v>
      </c>
      <c r="L7" s="40">
        <f t="shared" si="2"/>
        <v>8.8888897153083235E-5</v>
      </c>
    </row>
    <row r="8" spans="1:12">
      <c r="A8" s="56"/>
      <c r="B8" s="30">
        <v>16</v>
      </c>
      <c r="C8" s="53" t="s">
        <v>12</v>
      </c>
      <c r="D8" s="53"/>
      <c r="E8" s="33">
        <f>RA!D12</f>
        <v>224897.5699</v>
      </c>
      <c r="F8" s="43">
        <f>RA!I12</f>
        <v>-13727.8701</v>
      </c>
      <c r="G8" s="34">
        <f t="shared" si="0"/>
        <v>238625.44</v>
      </c>
      <c r="H8" s="45">
        <f>RA!J12</f>
        <v>-6.10405443958512</v>
      </c>
      <c r="I8" s="38">
        <f>VLOOKUP(B8,RMS!B:D,3,FALSE)</f>
        <v>224897.58878034199</v>
      </c>
      <c r="J8" s="39">
        <f>VLOOKUP(B8,RMS!B:E,4,FALSE)</f>
        <v>238625.43958888901</v>
      </c>
      <c r="K8" s="40">
        <f t="shared" si="1"/>
        <v>-1.8880341987824067E-2</v>
      </c>
      <c r="L8" s="40">
        <f t="shared" si="2"/>
        <v>4.1111098835244775E-4</v>
      </c>
    </row>
    <row r="9" spans="1:12">
      <c r="A9" s="56"/>
      <c r="B9" s="30">
        <v>17</v>
      </c>
      <c r="C9" s="53" t="s">
        <v>13</v>
      </c>
      <c r="D9" s="53"/>
      <c r="E9" s="33">
        <f>RA!D13</f>
        <v>332559.75309999997</v>
      </c>
      <c r="F9" s="43">
        <f>RA!I13</f>
        <v>63084.424700000003</v>
      </c>
      <c r="G9" s="34">
        <f t="shared" si="0"/>
        <v>269475.3284</v>
      </c>
      <c r="H9" s="45">
        <f>RA!J13</f>
        <v>18.969350353417699</v>
      </c>
      <c r="I9" s="38">
        <f>VLOOKUP(B9,RMS!B:D,3,FALSE)</f>
        <v>332559.89196239301</v>
      </c>
      <c r="J9" s="39">
        <f>VLOOKUP(B9,RMS!B:E,4,FALSE)</f>
        <v>269475.327634188</v>
      </c>
      <c r="K9" s="40">
        <f t="shared" si="1"/>
        <v>-0.13886239303974435</v>
      </c>
      <c r="L9" s="40">
        <f t="shared" si="2"/>
        <v>7.6581200119107962E-4</v>
      </c>
    </row>
    <row r="10" spans="1:12">
      <c r="A10" s="56"/>
      <c r="B10" s="30">
        <v>18</v>
      </c>
      <c r="C10" s="53" t="s">
        <v>14</v>
      </c>
      <c r="D10" s="53"/>
      <c r="E10" s="33">
        <f>RA!D14</f>
        <v>180794.84820000001</v>
      </c>
      <c r="F10" s="43">
        <f>RA!I14</f>
        <v>19833.016899999999</v>
      </c>
      <c r="G10" s="34">
        <f t="shared" si="0"/>
        <v>160961.83130000002</v>
      </c>
      <c r="H10" s="45">
        <f>RA!J14</f>
        <v>10.969901574883499</v>
      </c>
      <c r="I10" s="38">
        <f>VLOOKUP(B10,RMS!B:D,3,FALSE)</f>
        <v>180794.82557606799</v>
      </c>
      <c r="J10" s="39">
        <f>VLOOKUP(B10,RMS!B:E,4,FALSE)</f>
        <v>160961.82957692299</v>
      </c>
      <c r="K10" s="40">
        <f t="shared" si="1"/>
        <v>2.2623932018177584E-2</v>
      </c>
      <c r="L10" s="40">
        <f t="shared" si="2"/>
        <v>1.7230770317837596E-3</v>
      </c>
    </row>
    <row r="11" spans="1:12">
      <c r="A11" s="56"/>
      <c r="B11" s="30">
        <v>19</v>
      </c>
      <c r="C11" s="53" t="s">
        <v>15</v>
      </c>
      <c r="D11" s="53"/>
      <c r="E11" s="33">
        <f>RA!D15</f>
        <v>143638.4627</v>
      </c>
      <c r="F11" s="43">
        <f>RA!I15</f>
        <v>20618.9915</v>
      </c>
      <c r="G11" s="34">
        <f t="shared" si="0"/>
        <v>123019.4712</v>
      </c>
      <c r="H11" s="45">
        <f>RA!J15</f>
        <v>14.3547843052765</v>
      </c>
      <c r="I11" s="38">
        <f>VLOOKUP(B11,RMS!B:D,3,FALSE)</f>
        <v>143638.50855555601</v>
      </c>
      <c r="J11" s="39">
        <f>VLOOKUP(B11,RMS!B:E,4,FALSE)</f>
        <v>123019.471683761</v>
      </c>
      <c r="K11" s="40">
        <f t="shared" si="1"/>
        <v>-4.585555600351654E-2</v>
      </c>
      <c r="L11" s="40">
        <f t="shared" si="2"/>
        <v>-4.8376100312452763E-4</v>
      </c>
    </row>
    <row r="12" spans="1:12">
      <c r="A12" s="56"/>
      <c r="B12" s="30">
        <v>21</v>
      </c>
      <c r="C12" s="53" t="s">
        <v>16</v>
      </c>
      <c r="D12" s="53"/>
      <c r="E12" s="33">
        <f>RA!D16</f>
        <v>984896.03110000002</v>
      </c>
      <c r="F12" s="43">
        <f>RA!I16</f>
        <v>68348.559500000003</v>
      </c>
      <c r="G12" s="34">
        <f t="shared" si="0"/>
        <v>916547.47160000005</v>
      </c>
      <c r="H12" s="45">
        <f>RA!J16</f>
        <v>6.9396725483464099</v>
      </c>
      <c r="I12" s="38">
        <f>VLOOKUP(B12,RMS!B:D,3,FALSE)</f>
        <v>984895.48360000004</v>
      </c>
      <c r="J12" s="39">
        <f>VLOOKUP(B12,RMS!B:E,4,FALSE)</f>
        <v>916547.47160000005</v>
      </c>
      <c r="K12" s="40">
        <f t="shared" si="1"/>
        <v>0.54749999998603016</v>
      </c>
      <c r="L12" s="40">
        <f t="shared" si="2"/>
        <v>0</v>
      </c>
    </row>
    <row r="13" spans="1:12">
      <c r="A13" s="56"/>
      <c r="B13" s="30">
        <v>22</v>
      </c>
      <c r="C13" s="53" t="s">
        <v>17</v>
      </c>
      <c r="D13" s="53"/>
      <c r="E13" s="33">
        <f>RA!D17</f>
        <v>453978.79879999999</v>
      </c>
      <c r="F13" s="43">
        <f>RA!I17</f>
        <v>58065.050300000003</v>
      </c>
      <c r="G13" s="34">
        <f t="shared" si="0"/>
        <v>395913.74849999999</v>
      </c>
      <c r="H13" s="45">
        <f>RA!J17</f>
        <v>12.790255944436799</v>
      </c>
      <c r="I13" s="38">
        <f>VLOOKUP(B13,RMS!B:D,3,FALSE)</f>
        <v>453978.847684615</v>
      </c>
      <c r="J13" s="39">
        <f>VLOOKUP(B13,RMS!B:E,4,FALSE)</f>
        <v>395913.74756153801</v>
      </c>
      <c r="K13" s="40">
        <f t="shared" si="1"/>
        <v>-4.8884615011047572E-2</v>
      </c>
      <c r="L13" s="40">
        <f t="shared" si="2"/>
        <v>9.3846197705715895E-4</v>
      </c>
    </row>
    <row r="14" spans="1:12">
      <c r="A14" s="56"/>
      <c r="B14" s="30">
        <v>23</v>
      </c>
      <c r="C14" s="53" t="s">
        <v>18</v>
      </c>
      <c r="D14" s="53"/>
      <c r="E14" s="33">
        <f>RA!D18</f>
        <v>1774124.4099000001</v>
      </c>
      <c r="F14" s="43">
        <f>RA!I18</f>
        <v>207154.049</v>
      </c>
      <c r="G14" s="34">
        <f t="shared" si="0"/>
        <v>1566970.3609000002</v>
      </c>
      <c r="H14" s="45">
        <f>RA!J18</f>
        <v>11.676410506728599</v>
      </c>
      <c r="I14" s="38">
        <f>VLOOKUP(B14,RMS!B:D,3,FALSE)</f>
        <v>1774124.4999837601</v>
      </c>
      <c r="J14" s="39">
        <f>VLOOKUP(B14,RMS!B:E,4,FALSE)</f>
        <v>1566970.3926675201</v>
      </c>
      <c r="K14" s="40">
        <f t="shared" si="1"/>
        <v>-9.0083759976550937E-2</v>
      </c>
      <c r="L14" s="40">
        <f t="shared" si="2"/>
        <v>-3.1767519889399409E-2</v>
      </c>
    </row>
    <row r="15" spans="1:12">
      <c r="A15" s="56"/>
      <c r="B15" s="30">
        <v>24</v>
      </c>
      <c r="C15" s="53" t="s">
        <v>19</v>
      </c>
      <c r="D15" s="53"/>
      <c r="E15" s="33">
        <f>RA!D19</f>
        <v>454955.73570000002</v>
      </c>
      <c r="F15" s="43">
        <f>RA!I19</f>
        <v>58758.085099999997</v>
      </c>
      <c r="G15" s="34">
        <f t="shared" si="0"/>
        <v>396197.65060000005</v>
      </c>
      <c r="H15" s="45">
        <f>RA!J19</f>
        <v>12.9151212940736</v>
      </c>
      <c r="I15" s="38">
        <f>VLOOKUP(B15,RMS!B:D,3,FALSE)</f>
        <v>454955.76580170903</v>
      </c>
      <c r="J15" s="39">
        <f>VLOOKUP(B15,RMS!B:E,4,FALSE)</f>
        <v>396197.65083931602</v>
      </c>
      <c r="K15" s="40">
        <f t="shared" si="1"/>
        <v>-3.0101709009613842E-2</v>
      </c>
      <c r="L15" s="40">
        <f t="shared" si="2"/>
        <v>-2.3931596660986543E-4</v>
      </c>
    </row>
    <row r="16" spans="1:12">
      <c r="A16" s="56"/>
      <c r="B16" s="30">
        <v>25</v>
      </c>
      <c r="C16" s="53" t="s">
        <v>20</v>
      </c>
      <c r="D16" s="53"/>
      <c r="E16" s="33">
        <f>RA!D20</f>
        <v>1043705.3652999999</v>
      </c>
      <c r="F16" s="43">
        <f>RA!I20</f>
        <v>-16765.768100000001</v>
      </c>
      <c r="G16" s="34">
        <f t="shared" si="0"/>
        <v>1060471.1333999999</v>
      </c>
      <c r="H16" s="45">
        <f>RA!J20</f>
        <v>-1.60636982978246</v>
      </c>
      <c r="I16" s="38">
        <f>VLOOKUP(B16,RMS!B:D,3,FALSE)</f>
        <v>1043705.4001</v>
      </c>
      <c r="J16" s="39">
        <f>VLOOKUP(B16,RMS!B:E,4,FALSE)</f>
        <v>1060471.1333999999</v>
      </c>
      <c r="K16" s="40">
        <f t="shared" si="1"/>
        <v>-3.48000000230968E-2</v>
      </c>
      <c r="L16" s="40">
        <f t="shared" si="2"/>
        <v>0</v>
      </c>
    </row>
    <row r="17" spans="1:12">
      <c r="A17" s="56"/>
      <c r="B17" s="30">
        <v>26</v>
      </c>
      <c r="C17" s="53" t="s">
        <v>21</v>
      </c>
      <c r="D17" s="53"/>
      <c r="E17" s="33">
        <f>RA!D21</f>
        <v>394453.94309999997</v>
      </c>
      <c r="F17" s="43">
        <f>RA!I21</f>
        <v>30150.3364</v>
      </c>
      <c r="G17" s="34">
        <f t="shared" si="0"/>
        <v>364303.6067</v>
      </c>
      <c r="H17" s="45">
        <f>RA!J21</f>
        <v>7.6435631909392399</v>
      </c>
      <c r="I17" s="38">
        <f>VLOOKUP(B17,RMS!B:D,3,FALSE)</f>
        <v>394453.803583776</v>
      </c>
      <c r="J17" s="39">
        <f>VLOOKUP(B17,RMS!B:E,4,FALSE)</f>
        <v>364303.60656283202</v>
      </c>
      <c r="K17" s="40">
        <f t="shared" si="1"/>
        <v>0.13951622397871688</v>
      </c>
      <c r="L17" s="40">
        <f t="shared" si="2"/>
        <v>1.3716798275709152E-4</v>
      </c>
    </row>
    <row r="18" spans="1:12">
      <c r="A18" s="56"/>
      <c r="B18" s="30">
        <v>27</v>
      </c>
      <c r="C18" s="53" t="s">
        <v>22</v>
      </c>
      <c r="D18" s="53"/>
      <c r="E18" s="33">
        <f>RA!D22</f>
        <v>1257917.1902000001</v>
      </c>
      <c r="F18" s="43">
        <f>RA!I22</f>
        <v>144349.57949999999</v>
      </c>
      <c r="G18" s="34">
        <f t="shared" si="0"/>
        <v>1113567.6107000001</v>
      </c>
      <c r="H18" s="45">
        <f>RA!J22</f>
        <v>11.4752847504254</v>
      </c>
      <c r="I18" s="38">
        <f>VLOOKUP(B18,RMS!B:D,3,FALSE)</f>
        <v>1257917.4991681401</v>
      </c>
      <c r="J18" s="39">
        <f>VLOOKUP(B18,RMS!B:E,4,FALSE)</f>
        <v>1113567.61009292</v>
      </c>
      <c r="K18" s="40">
        <f t="shared" si="1"/>
        <v>-0.30896814004518092</v>
      </c>
      <c r="L18" s="40">
        <f t="shared" si="2"/>
        <v>6.0708005912601948E-4</v>
      </c>
    </row>
    <row r="19" spans="1:12">
      <c r="A19" s="56"/>
      <c r="B19" s="30">
        <v>29</v>
      </c>
      <c r="C19" s="53" t="s">
        <v>23</v>
      </c>
      <c r="D19" s="53"/>
      <c r="E19" s="33">
        <f>RA!D23</f>
        <v>2623582.2711</v>
      </c>
      <c r="F19" s="43">
        <f>RA!I23</f>
        <v>213254.41310000001</v>
      </c>
      <c r="G19" s="34">
        <f t="shared" si="0"/>
        <v>2410327.858</v>
      </c>
      <c r="H19" s="45">
        <f>RA!J23</f>
        <v>8.1283676692398092</v>
      </c>
      <c r="I19" s="38">
        <f>VLOOKUP(B19,RMS!B:D,3,FALSE)</f>
        <v>2623583.1921042702</v>
      </c>
      <c r="J19" s="39">
        <f>VLOOKUP(B19,RMS!B:E,4,FALSE)</f>
        <v>2410327.8924452998</v>
      </c>
      <c r="K19" s="40">
        <f t="shared" si="1"/>
        <v>-0.92100427020341158</v>
      </c>
      <c r="L19" s="40">
        <f t="shared" si="2"/>
        <v>-3.444529976695776E-2</v>
      </c>
    </row>
    <row r="20" spans="1:12">
      <c r="A20" s="56"/>
      <c r="B20" s="30">
        <v>31</v>
      </c>
      <c r="C20" s="53" t="s">
        <v>24</v>
      </c>
      <c r="D20" s="53"/>
      <c r="E20" s="33">
        <f>RA!D24</f>
        <v>346227.18569999997</v>
      </c>
      <c r="F20" s="43">
        <f>RA!I24</f>
        <v>49592.964699999997</v>
      </c>
      <c r="G20" s="34">
        <f t="shared" si="0"/>
        <v>296634.22099999996</v>
      </c>
      <c r="H20" s="45">
        <f>RA!J24</f>
        <v>14.323821683653501</v>
      </c>
      <c r="I20" s="38">
        <f>VLOOKUP(B20,RMS!B:D,3,FALSE)</f>
        <v>346227.23507062998</v>
      </c>
      <c r="J20" s="39">
        <f>VLOOKUP(B20,RMS!B:E,4,FALSE)</f>
        <v>296634.21875089401</v>
      </c>
      <c r="K20" s="40">
        <f t="shared" si="1"/>
        <v>-4.9370630003977567E-2</v>
      </c>
      <c r="L20" s="40">
        <f t="shared" si="2"/>
        <v>2.2491059498861432E-3</v>
      </c>
    </row>
    <row r="21" spans="1:12">
      <c r="A21" s="56"/>
      <c r="B21" s="30">
        <v>32</v>
      </c>
      <c r="C21" s="53" t="s">
        <v>25</v>
      </c>
      <c r="D21" s="53"/>
      <c r="E21" s="33">
        <f>RA!D25</f>
        <v>255302.89189999999</v>
      </c>
      <c r="F21" s="43">
        <f>RA!I25</f>
        <v>23008.255000000001</v>
      </c>
      <c r="G21" s="34">
        <f t="shared" si="0"/>
        <v>232294.63689999998</v>
      </c>
      <c r="H21" s="45">
        <f>RA!J25</f>
        <v>9.0121403752105298</v>
      </c>
      <c r="I21" s="38">
        <f>VLOOKUP(B21,RMS!B:D,3,FALSE)</f>
        <v>255302.888837312</v>
      </c>
      <c r="J21" s="39">
        <f>VLOOKUP(B21,RMS!B:E,4,FALSE)</f>
        <v>232294.635576225</v>
      </c>
      <c r="K21" s="40">
        <f t="shared" si="1"/>
        <v>3.06268798885867E-3</v>
      </c>
      <c r="L21" s="40">
        <f t="shared" si="2"/>
        <v>1.3237749808467925E-3</v>
      </c>
    </row>
    <row r="22" spans="1:12">
      <c r="A22" s="56"/>
      <c r="B22" s="30">
        <v>33</v>
      </c>
      <c r="C22" s="53" t="s">
        <v>26</v>
      </c>
      <c r="D22" s="53"/>
      <c r="E22" s="33">
        <f>RA!D26</f>
        <v>654869.30909999995</v>
      </c>
      <c r="F22" s="43">
        <f>RA!I26</f>
        <v>130695.8382</v>
      </c>
      <c r="G22" s="34">
        <f t="shared" si="0"/>
        <v>524173.47089999996</v>
      </c>
      <c r="H22" s="45">
        <f>RA!J26</f>
        <v>19.957545174871299</v>
      </c>
      <c r="I22" s="38">
        <f>VLOOKUP(B22,RMS!B:D,3,FALSE)</f>
        <v>654869.33867190802</v>
      </c>
      <c r="J22" s="39">
        <f>VLOOKUP(B22,RMS!B:E,4,FALSE)</f>
        <v>524173.50991621101</v>
      </c>
      <c r="K22" s="40">
        <f t="shared" si="1"/>
        <v>-2.9571908060461283E-2</v>
      </c>
      <c r="L22" s="40">
        <f t="shared" si="2"/>
        <v>-3.9016211056150496E-2</v>
      </c>
    </row>
    <row r="23" spans="1:12">
      <c r="A23" s="56"/>
      <c r="B23" s="30">
        <v>34</v>
      </c>
      <c r="C23" s="53" t="s">
        <v>27</v>
      </c>
      <c r="D23" s="53"/>
      <c r="E23" s="33">
        <f>RA!D27</f>
        <v>245681.70139999999</v>
      </c>
      <c r="F23" s="43">
        <f>RA!I27</f>
        <v>67056.8557</v>
      </c>
      <c r="G23" s="34">
        <f t="shared" si="0"/>
        <v>178624.84570000001</v>
      </c>
      <c r="H23" s="45">
        <f>RA!J27</f>
        <v>27.294200307911101</v>
      </c>
      <c r="I23" s="38">
        <f>VLOOKUP(B23,RMS!B:D,3,FALSE)</f>
        <v>245681.6182964</v>
      </c>
      <c r="J23" s="39">
        <f>VLOOKUP(B23,RMS!B:E,4,FALSE)</f>
        <v>178624.86047927901</v>
      </c>
      <c r="K23" s="40">
        <f t="shared" si="1"/>
        <v>8.3103599987225607E-2</v>
      </c>
      <c r="L23" s="40">
        <f t="shared" si="2"/>
        <v>-1.4779279008507729E-2</v>
      </c>
    </row>
    <row r="24" spans="1:12">
      <c r="A24" s="56"/>
      <c r="B24" s="30">
        <v>35</v>
      </c>
      <c r="C24" s="53" t="s">
        <v>28</v>
      </c>
      <c r="D24" s="53"/>
      <c r="E24" s="33">
        <f>RA!D28</f>
        <v>949616.31770000001</v>
      </c>
      <c r="F24" s="43">
        <f>RA!I28</f>
        <v>36192.798300000002</v>
      </c>
      <c r="G24" s="34">
        <f t="shared" si="0"/>
        <v>913423.51939999999</v>
      </c>
      <c r="H24" s="45">
        <f>RA!J28</f>
        <v>3.8113075381497299</v>
      </c>
      <c r="I24" s="38">
        <f>VLOOKUP(B24,RMS!B:D,3,FALSE)</f>
        <v>949616.31676460197</v>
      </c>
      <c r="J24" s="39">
        <f>VLOOKUP(B24,RMS!B:E,4,FALSE)</f>
        <v>913423.49807312095</v>
      </c>
      <c r="K24" s="40">
        <f t="shared" si="1"/>
        <v>9.3539804220199585E-4</v>
      </c>
      <c r="L24" s="40">
        <f t="shared" si="2"/>
        <v>2.1326879039406776E-2</v>
      </c>
    </row>
    <row r="25" spans="1:12">
      <c r="A25" s="56"/>
      <c r="B25" s="30">
        <v>36</v>
      </c>
      <c r="C25" s="53" t="s">
        <v>29</v>
      </c>
      <c r="D25" s="53"/>
      <c r="E25" s="33">
        <f>RA!D29</f>
        <v>594882.47160000005</v>
      </c>
      <c r="F25" s="43">
        <f>RA!I29</f>
        <v>99653.203299999994</v>
      </c>
      <c r="G25" s="34">
        <f t="shared" si="0"/>
        <v>495229.26830000005</v>
      </c>
      <c r="H25" s="45">
        <f>RA!J29</f>
        <v>16.7517464469868</v>
      </c>
      <c r="I25" s="38">
        <f>VLOOKUP(B25,RMS!B:D,3,FALSE)</f>
        <v>594882.47204247804</v>
      </c>
      <c r="J25" s="39">
        <f>VLOOKUP(B25,RMS!B:E,4,FALSE)</f>
        <v>495229.27749819</v>
      </c>
      <c r="K25" s="40">
        <f t="shared" si="1"/>
        <v>-4.4247799087315798E-4</v>
      </c>
      <c r="L25" s="40">
        <f t="shared" si="2"/>
        <v>-9.1981899458914995E-3</v>
      </c>
    </row>
    <row r="26" spans="1:12">
      <c r="A26" s="56"/>
      <c r="B26" s="30">
        <v>37</v>
      </c>
      <c r="C26" s="53" t="s">
        <v>30</v>
      </c>
      <c r="D26" s="53"/>
      <c r="E26" s="33">
        <f>RA!D30</f>
        <v>1268461.0898</v>
      </c>
      <c r="F26" s="43">
        <f>RA!I30</f>
        <v>170904.77179999999</v>
      </c>
      <c r="G26" s="34">
        <f t="shared" si="0"/>
        <v>1097556.318</v>
      </c>
      <c r="H26" s="45">
        <f>RA!J30</f>
        <v>13.473394901450799</v>
      </c>
      <c r="I26" s="38">
        <f>VLOOKUP(B26,RMS!B:D,3,FALSE)</f>
        <v>1268461.1391398199</v>
      </c>
      <c r="J26" s="39">
        <f>VLOOKUP(B26,RMS!B:E,4,FALSE)</f>
        <v>1097556.3229263499</v>
      </c>
      <c r="K26" s="40">
        <f t="shared" si="1"/>
        <v>-4.9339819932356477E-2</v>
      </c>
      <c r="L26" s="40">
        <f t="shared" si="2"/>
        <v>-4.9263499677181244E-3</v>
      </c>
    </row>
    <row r="27" spans="1:12">
      <c r="A27" s="56"/>
      <c r="B27" s="30">
        <v>38</v>
      </c>
      <c r="C27" s="53" t="s">
        <v>31</v>
      </c>
      <c r="D27" s="53"/>
      <c r="E27" s="33">
        <f>RA!D31</f>
        <v>1403207.8578000001</v>
      </c>
      <c r="F27" s="43">
        <f>RA!I31</f>
        <v>-31397.9568</v>
      </c>
      <c r="G27" s="34">
        <f t="shared" si="0"/>
        <v>1434605.8146000002</v>
      </c>
      <c r="H27" s="45">
        <f>RA!J31</f>
        <v>-2.2375841629925599</v>
      </c>
      <c r="I27" s="38">
        <f>VLOOKUP(B27,RMS!B:D,3,FALSE)</f>
        <v>1403207.60116049</v>
      </c>
      <c r="J27" s="39">
        <f>VLOOKUP(B27,RMS!B:E,4,FALSE)</f>
        <v>1434605.4443982299</v>
      </c>
      <c r="K27" s="40">
        <f t="shared" si="1"/>
        <v>0.25663951016031206</v>
      </c>
      <c r="L27" s="40">
        <f t="shared" si="2"/>
        <v>0.37020177021622658</v>
      </c>
    </row>
    <row r="28" spans="1:12">
      <c r="A28" s="56"/>
      <c r="B28" s="30">
        <v>39</v>
      </c>
      <c r="C28" s="53" t="s">
        <v>32</v>
      </c>
      <c r="D28" s="53"/>
      <c r="E28" s="33">
        <f>RA!D32</f>
        <v>139854.73259999999</v>
      </c>
      <c r="F28" s="43">
        <f>RA!I32</f>
        <v>34339.320699999997</v>
      </c>
      <c r="G28" s="34">
        <f t="shared" si="0"/>
        <v>105515.41189999999</v>
      </c>
      <c r="H28" s="45">
        <f>RA!J32</f>
        <v>24.553563588165598</v>
      </c>
      <c r="I28" s="38">
        <f>VLOOKUP(B28,RMS!B:D,3,FALSE)</f>
        <v>139854.64180648999</v>
      </c>
      <c r="J28" s="39">
        <f>VLOOKUP(B28,RMS!B:E,4,FALSE)</f>
        <v>105515.452239677</v>
      </c>
      <c r="K28" s="40">
        <f t="shared" si="1"/>
        <v>9.0793509996728972E-2</v>
      </c>
      <c r="L28" s="40">
        <f t="shared" si="2"/>
        <v>-4.0339677012525499E-2</v>
      </c>
    </row>
    <row r="29" spans="1:12">
      <c r="A29" s="56"/>
      <c r="B29" s="30">
        <v>40</v>
      </c>
      <c r="C29" s="53" t="s">
        <v>33</v>
      </c>
      <c r="D29" s="53"/>
      <c r="E29" s="33">
        <f>RA!D33</f>
        <v>129.2311</v>
      </c>
      <c r="F29" s="43">
        <f>RA!I33</f>
        <v>26.5761</v>
      </c>
      <c r="G29" s="34">
        <f t="shared" si="0"/>
        <v>102.655</v>
      </c>
      <c r="H29" s="45">
        <f>RA!J33</f>
        <v>20.5647866496532</v>
      </c>
      <c r="I29" s="38">
        <f>VLOOKUP(B29,RMS!B:D,3,FALSE)</f>
        <v>129.23079999999999</v>
      </c>
      <c r="J29" s="39">
        <f>VLOOKUP(B29,RMS!B:E,4,FALSE)</f>
        <v>102.655</v>
      </c>
      <c r="K29" s="40">
        <f t="shared" si="1"/>
        <v>3.0000000000995897E-4</v>
      </c>
      <c r="L29" s="40">
        <f t="shared" si="2"/>
        <v>0</v>
      </c>
    </row>
    <row r="30" spans="1:12">
      <c r="A30" s="56"/>
      <c r="B30" s="30">
        <v>41</v>
      </c>
      <c r="C30" s="53" t="s">
        <v>57</v>
      </c>
      <c r="D30" s="53"/>
      <c r="E30" s="33">
        <f>RA!D34</f>
        <v>0</v>
      </c>
      <c r="F30" s="43">
        <f>RA!I34</f>
        <v>0</v>
      </c>
      <c r="G30" s="34">
        <f t="shared" si="0"/>
        <v>0</v>
      </c>
      <c r="H30" s="45">
        <f>RA!J34</f>
        <v>0</v>
      </c>
      <c r="I30" s="38">
        <v>0</v>
      </c>
      <c r="J30" s="39">
        <v>0</v>
      </c>
      <c r="K30" s="40">
        <f t="shared" si="1"/>
        <v>0</v>
      </c>
      <c r="L30" s="40">
        <f t="shared" si="2"/>
        <v>0</v>
      </c>
    </row>
    <row r="31" spans="1:12">
      <c r="A31" s="56"/>
      <c r="B31" s="30">
        <v>42</v>
      </c>
      <c r="C31" s="53" t="s">
        <v>34</v>
      </c>
      <c r="D31" s="53"/>
      <c r="E31" s="33">
        <f>RA!D35</f>
        <v>158393.32879999999</v>
      </c>
      <c r="F31" s="43">
        <f>RA!I35</f>
        <v>12050.612300000001</v>
      </c>
      <c r="G31" s="34">
        <f t="shared" si="0"/>
        <v>146342.71649999998</v>
      </c>
      <c r="H31" s="45">
        <f>RA!J35</f>
        <v>7.6080302063832903</v>
      </c>
      <c r="I31" s="38">
        <f>VLOOKUP(B31,RMS!B:D,3,FALSE)</f>
        <v>158393.32819999999</v>
      </c>
      <c r="J31" s="39">
        <f>VLOOKUP(B31,RMS!B:E,4,FALSE)</f>
        <v>146342.72570000001</v>
      </c>
      <c r="K31" s="40">
        <f t="shared" si="1"/>
        <v>5.9999999939464033E-4</v>
      </c>
      <c r="L31" s="40">
        <f t="shared" si="2"/>
        <v>-9.2000000295229256E-3</v>
      </c>
    </row>
    <row r="32" spans="1:12">
      <c r="A32" s="56"/>
      <c r="B32" s="30">
        <v>71</v>
      </c>
      <c r="C32" s="53" t="s">
        <v>58</v>
      </c>
      <c r="D32" s="53"/>
      <c r="E32" s="33">
        <f>RA!D36</f>
        <v>0</v>
      </c>
      <c r="F32" s="43">
        <f>RA!I36</f>
        <v>0</v>
      </c>
      <c r="G32" s="34">
        <f t="shared" si="0"/>
        <v>0</v>
      </c>
      <c r="H32" s="45">
        <f>RA!J36</f>
        <v>0</v>
      </c>
      <c r="I32" s="38">
        <v>0</v>
      </c>
      <c r="J32" s="39">
        <v>0</v>
      </c>
      <c r="K32" s="40">
        <f t="shared" si="1"/>
        <v>0</v>
      </c>
      <c r="L32" s="40">
        <f t="shared" si="2"/>
        <v>0</v>
      </c>
    </row>
    <row r="33" spans="1:12">
      <c r="A33" s="56"/>
      <c r="B33" s="30">
        <v>72</v>
      </c>
      <c r="C33" s="53" t="s">
        <v>59</v>
      </c>
      <c r="D33" s="53"/>
      <c r="E33" s="33">
        <f>RA!D37</f>
        <v>0</v>
      </c>
      <c r="F33" s="43">
        <f>RA!I37</f>
        <v>0</v>
      </c>
      <c r="G33" s="34">
        <f t="shared" si="0"/>
        <v>0</v>
      </c>
      <c r="H33" s="45">
        <f>RA!J37</f>
        <v>0</v>
      </c>
      <c r="I33" s="38">
        <v>0</v>
      </c>
      <c r="J33" s="39">
        <v>0</v>
      </c>
      <c r="K33" s="40">
        <f t="shared" si="1"/>
        <v>0</v>
      </c>
      <c r="L33" s="40">
        <f t="shared" si="2"/>
        <v>0</v>
      </c>
    </row>
    <row r="34" spans="1:12">
      <c r="A34" s="56"/>
      <c r="B34" s="30">
        <v>73</v>
      </c>
      <c r="C34" s="53" t="s">
        <v>60</v>
      </c>
      <c r="D34" s="53"/>
      <c r="E34" s="33">
        <f>RA!D38</f>
        <v>0</v>
      </c>
      <c r="F34" s="43">
        <f>RA!I38</f>
        <v>0</v>
      </c>
      <c r="G34" s="34">
        <f t="shared" si="0"/>
        <v>0</v>
      </c>
      <c r="H34" s="45">
        <f>RA!J38</f>
        <v>0</v>
      </c>
      <c r="I34" s="38">
        <v>0</v>
      </c>
      <c r="J34" s="39">
        <v>0</v>
      </c>
      <c r="K34" s="40">
        <f t="shared" si="1"/>
        <v>0</v>
      </c>
      <c r="L34" s="40">
        <f t="shared" si="2"/>
        <v>0</v>
      </c>
    </row>
    <row r="35" spans="1:12">
      <c r="A35" s="56"/>
      <c r="B35" s="30">
        <v>75</v>
      </c>
      <c r="C35" s="53" t="s">
        <v>35</v>
      </c>
      <c r="D35" s="53"/>
      <c r="E35" s="33">
        <f>RA!D39</f>
        <v>391974.7867</v>
      </c>
      <c r="F35" s="43">
        <f>RA!I39</f>
        <v>13264.057199999999</v>
      </c>
      <c r="G35" s="34">
        <f t="shared" si="0"/>
        <v>378710.72950000002</v>
      </c>
      <c r="H35" s="45">
        <f>RA!J39</f>
        <v>3.3839057128314001</v>
      </c>
      <c r="I35" s="38">
        <f>VLOOKUP(B35,RMS!B:D,3,FALSE)</f>
        <v>391974.78632478602</v>
      </c>
      <c r="J35" s="39">
        <f>VLOOKUP(B35,RMS!B:E,4,FALSE)</f>
        <v>378710.72923076898</v>
      </c>
      <c r="K35" s="40">
        <f t="shared" si="1"/>
        <v>3.7521397462114692E-4</v>
      </c>
      <c r="L35" s="40">
        <f t="shared" si="2"/>
        <v>2.6923103723675013E-4</v>
      </c>
    </row>
    <row r="36" spans="1:12">
      <c r="A36" s="56"/>
      <c r="B36" s="30">
        <v>76</v>
      </c>
      <c r="C36" s="53" t="s">
        <v>36</v>
      </c>
      <c r="D36" s="53"/>
      <c r="E36" s="33">
        <f>RA!D40</f>
        <v>575763.24829999998</v>
      </c>
      <c r="F36" s="43">
        <f>RA!I40</f>
        <v>34164.089099999997</v>
      </c>
      <c r="G36" s="34">
        <f t="shared" si="0"/>
        <v>541599.15919999999</v>
      </c>
      <c r="H36" s="45">
        <f>RA!J40</f>
        <v>5.9337043829860603</v>
      </c>
      <c r="I36" s="38">
        <f>VLOOKUP(B36,RMS!B:D,3,FALSE)</f>
        <v>575763.24443931598</v>
      </c>
      <c r="J36" s="39">
        <f>VLOOKUP(B36,RMS!B:E,4,FALSE)</f>
        <v>541599.15555299097</v>
      </c>
      <c r="K36" s="40">
        <f t="shared" si="1"/>
        <v>3.8606839952990413E-3</v>
      </c>
      <c r="L36" s="40">
        <f t="shared" si="2"/>
        <v>3.6470090271905065E-3</v>
      </c>
    </row>
    <row r="37" spans="1:12">
      <c r="A37" s="56"/>
      <c r="B37" s="30">
        <v>77</v>
      </c>
      <c r="C37" s="53" t="s">
        <v>61</v>
      </c>
      <c r="D37" s="53"/>
      <c r="E37" s="33">
        <f>RA!D41</f>
        <v>0</v>
      </c>
      <c r="F37" s="43">
        <f>RA!I41</f>
        <v>0</v>
      </c>
      <c r="G37" s="34">
        <f t="shared" si="0"/>
        <v>0</v>
      </c>
      <c r="H37" s="45">
        <f>RA!J41</f>
        <v>0</v>
      </c>
      <c r="I37" s="38">
        <v>0</v>
      </c>
      <c r="J37" s="39">
        <v>0</v>
      </c>
      <c r="K37" s="40">
        <f t="shared" si="1"/>
        <v>0</v>
      </c>
      <c r="L37" s="40">
        <f t="shared" si="2"/>
        <v>0</v>
      </c>
    </row>
    <row r="38" spans="1:12">
      <c r="A38" s="56"/>
      <c r="B38" s="30">
        <v>78</v>
      </c>
      <c r="C38" s="53" t="s">
        <v>62</v>
      </c>
      <c r="D38" s="53"/>
      <c r="E38" s="33">
        <f>RA!D42</f>
        <v>0</v>
      </c>
      <c r="F38" s="43">
        <f>RA!I42</f>
        <v>0</v>
      </c>
      <c r="G38" s="34">
        <f t="shared" si="0"/>
        <v>0</v>
      </c>
      <c r="H38" s="45">
        <f>RA!J42</f>
        <v>0</v>
      </c>
      <c r="I38" s="38">
        <v>0</v>
      </c>
      <c r="J38" s="39">
        <v>0</v>
      </c>
      <c r="K38" s="40">
        <f t="shared" si="1"/>
        <v>0</v>
      </c>
      <c r="L38" s="40">
        <f t="shared" si="2"/>
        <v>0</v>
      </c>
    </row>
    <row r="39" spans="1:12">
      <c r="A39" s="56"/>
      <c r="B39" s="30">
        <v>99</v>
      </c>
      <c r="C39" s="53" t="s">
        <v>37</v>
      </c>
      <c r="D39" s="53"/>
      <c r="E39" s="33">
        <f>RA!D43</f>
        <v>17371.0373</v>
      </c>
      <c r="F39" s="43">
        <f>RA!I43</f>
        <v>2403.0756000000001</v>
      </c>
      <c r="G39" s="34">
        <f t="shared" si="0"/>
        <v>14967.9617</v>
      </c>
      <c r="H39" s="45">
        <f>RA!J43</f>
        <v>13.833805998447801</v>
      </c>
      <c r="I39" s="38">
        <f>VLOOKUP(B39,RMS!B:D,3,FALSE)</f>
        <v>17371.036759700499</v>
      </c>
      <c r="J39" s="39">
        <f>VLOOKUP(B39,RMS!B:E,4,FALSE)</f>
        <v>14967.9614250057</v>
      </c>
      <c r="K39" s="40">
        <f t="shared" si="1"/>
        <v>5.4029950115364045E-4</v>
      </c>
      <c r="L39" s="40">
        <f t="shared" si="2"/>
        <v>2.7499429961608257E-4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46" t="s">
        <v>42</v>
      </c>
      <c r="W1" s="61"/>
    </row>
    <row r="2" spans="1:23" ht="12.7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46"/>
      <c r="W2" s="61"/>
    </row>
    <row r="3" spans="1:23" ht="23.25" thickBo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13" t="s">
        <v>43</v>
      </c>
      <c r="W3" s="61"/>
    </row>
    <row r="4" spans="1:23" ht="12.75" thickTop="1" thickBo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W4" s="61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62" t="s">
        <v>6</v>
      </c>
      <c r="C6" s="6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4" t="s">
        <v>7</v>
      </c>
      <c r="B7" s="65"/>
      <c r="C7" s="66"/>
      <c r="D7" s="7">
        <v>17922219.314100001</v>
      </c>
      <c r="E7" s="7">
        <v>20504171</v>
      </c>
      <c r="F7" s="47">
        <v>87.407675804595996</v>
      </c>
      <c r="G7" s="16"/>
      <c r="H7" s="16"/>
      <c r="I7" s="7">
        <v>1648935.36</v>
      </c>
      <c r="J7" s="47">
        <v>9.2005087712699094</v>
      </c>
      <c r="K7" s="16"/>
      <c r="L7" s="16"/>
      <c r="M7" s="16"/>
      <c r="N7" s="7">
        <v>90437580.922700003</v>
      </c>
      <c r="O7" s="7">
        <v>948350553.6552</v>
      </c>
      <c r="P7" s="7">
        <v>1808118</v>
      </c>
      <c r="Q7" s="7">
        <v>1699383</v>
      </c>
      <c r="R7" s="7">
        <v>6.3984987492519396</v>
      </c>
      <c r="S7" s="7">
        <v>11.3477281251002</v>
      </c>
      <c r="T7" s="7">
        <v>11.5682246365299</v>
      </c>
      <c r="U7" s="48">
        <v>-1.9060531616349199</v>
      </c>
    </row>
    <row r="8" spans="1:23" ht="12" thickBot="1">
      <c r="A8" s="67">
        <v>41461</v>
      </c>
      <c r="B8" s="57" t="s">
        <v>8</v>
      </c>
      <c r="C8" s="58"/>
      <c r="D8" s="8">
        <v>645526.9412</v>
      </c>
      <c r="E8" s="8">
        <v>626360</v>
      </c>
      <c r="F8" s="49">
        <v>103.060051919024</v>
      </c>
      <c r="G8" s="9"/>
      <c r="H8" s="9"/>
      <c r="I8" s="8">
        <v>73254.537700000001</v>
      </c>
      <c r="J8" s="49">
        <v>11.348021751628799</v>
      </c>
      <c r="K8" s="9"/>
      <c r="L8" s="9"/>
      <c r="M8" s="9"/>
      <c r="N8" s="8">
        <v>3253268.9865000001</v>
      </c>
      <c r="O8" s="8">
        <v>28719039.230900001</v>
      </c>
      <c r="P8" s="8">
        <v>57379</v>
      </c>
      <c r="Q8" s="8">
        <v>49530</v>
      </c>
      <c r="R8" s="8">
        <v>15.846961437512601</v>
      </c>
      <c r="S8" s="8">
        <v>13.244593492392699</v>
      </c>
      <c r="T8" s="8">
        <v>13.0087876034726</v>
      </c>
      <c r="U8" s="50">
        <v>1.81266614620641</v>
      </c>
    </row>
    <row r="9" spans="1:23" ht="12" thickBot="1">
      <c r="A9" s="68"/>
      <c r="B9" s="57" t="s">
        <v>9</v>
      </c>
      <c r="C9" s="58"/>
      <c r="D9" s="8">
        <v>131277.55300000001</v>
      </c>
      <c r="E9" s="8">
        <v>137290</v>
      </c>
      <c r="F9" s="49">
        <v>95.620622769320406</v>
      </c>
      <c r="G9" s="9"/>
      <c r="H9" s="9"/>
      <c r="I9" s="8">
        <v>26252.6921</v>
      </c>
      <c r="J9" s="49">
        <v>19.9978530221385</v>
      </c>
      <c r="K9" s="9"/>
      <c r="L9" s="9"/>
      <c r="M9" s="9"/>
      <c r="N9" s="8">
        <v>646200.71849999996</v>
      </c>
      <c r="O9" s="8">
        <v>5729175.9397999998</v>
      </c>
      <c r="P9" s="8">
        <v>11329</v>
      </c>
      <c r="Q9" s="8">
        <v>10015</v>
      </c>
      <c r="R9" s="8">
        <v>13.120319520718899</v>
      </c>
      <c r="S9" s="8">
        <v>13.3048433224468</v>
      </c>
      <c r="T9" s="8">
        <v>13.176604093859201</v>
      </c>
      <c r="U9" s="50">
        <v>0.97323428460123196</v>
      </c>
    </row>
    <row r="10" spans="1:23" ht="12" thickBot="1">
      <c r="A10" s="68"/>
      <c r="B10" s="57" t="s">
        <v>10</v>
      </c>
      <c r="C10" s="58"/>
      <c r="D10" s="8">
        <v>210506.38329999999</v>
      </c>
      <c r="E10" s="8">
        <v>215520</v>
      </c>
      <c r="F10" s="49">
        <v>97.673711627691205</v>
      </c>
      <c r="G10" s="9"/>
      <c r="H10" s="9"/>
      <c r="I10" s="8">
        <v>41153.815199999997</v>
      </c>
      <c r="J10" s="49">
        <v>19.549913192584899</v>
      </c>
      <c r="K10" s="9"/>
      <c r="L10" s="9"/>
      <c r="M10" s="9"/>
      <c r="N10" s="8">
        <v>965078.74899999995</v>
      </c>
      <c r="O10" s="8">
        <v>9376382.9114999995</v>
      </c>
      <c r="P10" s="8">
        <v>108986</v>
      </c>
      <c r="Q10" s="8">
        <v>103815</v>
      </c>
      <c r="R10" s="8">
        <v>4.9809757742137499</v>
      </c>
      <c r="S10" s="8">
        <v>2.2700334905400701</v>
      </c>
      <c r="T10" s="8">
        <v>1.99294485382652</v>
      </c>
      <c r="U10" s="50">
        <v>13.903477368253901</v>
      </c>
    </row>
    <row r="11" spans="1:23" ht="12" thickBot="1">
      <c r="A11" s="68"/>
      <c r="B11" s="57" t="s">
        <v>11</v>
      </c>
      <c r="C11" s="58"/>
      <c r="D11" s="8">
        <v>63668.867700000003</v>
      </c>
      <c r="E11" s="8">
        <v>75895</v>
      </c>
      <c r="F11" s="49">
        <v>83.890727584162306</v>
      </c>
      <c r="G11" s="9"/>
      <c r="H11" s="9"/>
      <c r="I11" s="8">
        <v>13196.986000000001</v>
      </c>
      <c r="J11" s="49">
        <v>20.727533685980699</v>
      </c>
      <c r="K11" s="9"/>
      <c r="L11" s="9"/>
      <c r="M11" s="9"/>
      <c r="N11" s="8">
        <v>317975.0208</v>
      </c>
      <c r="O11" s="8">
        <v>3536795.3284999998</v>
      </c>
      <c r="P11" s="8">
        <v>3796</v>
      </c>
      <c r="Q11" s="8">
        <v>3152</v>
      </c>
      <c r="R11" s="8">
        <v>20.431472081218299</v>
      </c>
      <c r="S11" s="8">
        <v>19.9210748155954</v>
      </c>
      <c r="T11" s="8">
        <v>18.605348984771599</v>
      </c>
      <c r="U11" s="50">
        <v>7.0717610935473898</v>
      </c>
    </row>
    <row r="12" spans="1:23" ht="12" thickBot="1">
      <c r="A12" s="68"/>
      <c r="B12" s="57" t="s">
        <v>12</v>
      </c>
      <c r="C12" s="58"/>
      <c r="D12" s="8">
        <v>224897.5699</v>
      </c>
      <c r="E12" s="8">
        <v>316631</v>
      </c>
      <c r="F12" s="49">
        <v>71.028285259497693</v>
      </c>
      <c r="G12" s="9"/>
      <c r="H12" s="9"/>
      <c r="I12" s="8">
        <v>-13727.8701</v>
      </c>
      <c r="J12" s="49">
        <v>-6.10405443958512</v>
      </c>
      <c r="K12" s="9"/>
      <c r="L12" s="9"/>
      <c r="M12" s="9"/>
      <c r="N12" s="8">
        <v>1136653.6758999999</v>
      </c>
      <c r="O12" s="8">
        <v>14178044.456700001</v>
      </c>
      <c r="P12" s="8">
        <v>4210</v>
      </c>
      <c r="Q12" s="8">
        <v>3964</v>
      </c>
      <c r="R12" s="8">
        <v>6.2058526740665902</v>
      </c>
      <c r="S12" s="8">
        <v>63.3029168646081</v>
      </c>
      <c r="T12" s="8">
        <v>60.050890514631703</v>
      </c>
      <c r="U12" s="50">
        <v>5.4154506654385397</v>
      </c>
    </row>
    <row r="13" spans="1:23" ht="12" thickBot="1">
      <c r="A13" s="68"/>
      <c r="B13" s="57" t="s">
        <v>13</v>
      </c>
      <c r="C13" s="58"/>
      <c r="D13" s="8">
        <v>332559.75309999997</v>
      </c>
      <c r="E13" s="8">
        <v>395550</v>
      </c>
      <c r="F13" s="49">
        <v>84.075275717355595</v>
      </c>
      <c r="G13" s="9"/>
      <c r="H13" s="9"/>
      <c r="I13" s="8">
        <v>63084.424700000003</v>
      </c>
      <c r="J13" s="49">
        <v>18.969350353417699</v>
      </c>
      <c r="K13" s="9"/>
      <c r="L13" s="9"/>
      <c r="M13" s="9"/>
      <c r="N13" s="8">
        <v>1768351.3097999999</v>
      </c>
      <c r="O13" s="8">
        <v>16498668.5821</v>
      </c>
      <c r="P13" s="8">
        <v>20528</v>
      </c>
      <c r="Q13" s="8">
        <v>19037</v>
      </c>
      <c r="R13" s="8">
        <v>7.8321164048957401</v>
      </c>
      <c r="S13" s="8">
        <v>19.052864867498101</v>
      </c>
      <c r="T13" s="8">
        <v>18.637735987813201</v>
      </c>
      <c r="U13" s="50">
        <v>2.2273567988959901</v>
      </c>
    </row>
    <row r="14" spans="1:23" ht="12" thickBot="1">
      <c r="A14" s="68"/>
      <c r="B14" s="57" t="s">
        <v>14</v>
      </c>
      <c r="C14" s="58"/>
      <c r="D14" s="8">
        <v>180794.84820000001</v>
      </c>
      <c r="E14" s="8">
        <v>203127</v>
      </c>
      <c r="F14" s="49">
        <v>89.005818133483004</v>
      </c>
      <c r="G14" s="9"/>
      <c r="H14" s="9"/>
      <c r="I14" s="8">
        <v>19833.016899999999</v>
      </c>
      <c r="J14" s="49">
        <v>10.969901574883499</v>
      </c>
      <c r="K14" s="9"/>
      <c r="L14" s="9"/>
      <c r="M14" s="9"/>
      <c r="N14" s="8">
        <v>925714.429</v>
      </c>
      <c r="O14" s="8">
        <v>9551438.0513000004</v>
      </c>
      <c r="P14" s="8">
        <v>4240</v>
      </c>
      <c r="Q14" s="8">
        <v>3731</v>
      </c>
      <c r="R14" s="8">
        <v>13.642455105869701</v>
      </c>
      <c r="S14" s="8">
        <v>50.3861391509434</v>
      </c>
      <c r="T14" s="8">
        <v>50.581626909675698</v>
      </c>
      <c r="U14" s="50">
        <v>-0.38647977670109901</v>
      </c>
    </row>
    <row r="15" spans="1:23" ht="12" thickBot="1">
      <c r="A15" s="68"/>
      <c r="B15" s="57" t="s">
        <v>15</v>
      </c>
      <c r="C15" s="58"/>
      <c r="D15" s="8">
        <v>143638.4627</v>
      </c>
      <c r="E15" s="8">
        <v>149685</v>
      </c>
      <c r="F15" s="49">
        <v>95.960492166883796</v>
      </c>
      <c r="G15" s="9"/>
      <c r="H15" s="9"/>
      <c r="I15" s="8">
        <v>20618.9915</v>
      </c>
      <c r="J15" s="49">
        <v>14.3547843052765</v>
      </c>
      <c r="K15" s="9"/>
      <c r="L15" s="9"/>
      <c r="M15" s="9"/>
      <c r="N15" s="8">
        <v>615093.82539999997</v>
      </c>
      <c r="O15" s="8">
        <v>6122745.6350999996</v>
      </c>
      <c r="P15" s="8">
        <v>7977</v>
      </c>
      <c r="Q15" s="8">
        <v>6681</v>
      </c>
      <c r="R15" s="8">
        <v>19.398293668612499</v>
      </c>
      <c r="S15" s="8">
        <v>21.149379465964699</v>
      </c>
      <c r="T15" s="8">
        <v>20.1249363867685</v>
      </c>
      <c r="U15" s="50">
        <v>5.0904164838490704</v>
      </c>
    </row>
    <row r="16" spans="1:23" ht="12" thickBot="1">
      <c r="A16" s="68"/>
      <c r="B16" s="57" t="s">
        <v>16</v>
      </c>
      <c r="C16" s="58"/>
      <c r="D16" s="8">
        <v>984896.03110000002</v>
      </c>
      <c r="E16" s="8">
        <v>1105080</v>
      </c>
      <c r="F16" s="49">
        <v>89.124410097006603</v>
      </c>
      <c r="G16" s="9"/>
      <c r="H16" s="9"/>
      <c r="I16" s="8">
        <v>68348.559500000003</v>
      </c>
      <c r="J16" s="49">
        <v>6.9396725483464099</v>
      </c>
      <c r="K16" s="9"/>
      <c r="L16" s="9"/>
      <c r="M16" s="9"/>
      <c r="N16" s="8">
        <v>4852175.1160000004</v>
      </c>
      <c r="O16" s="8">
        <v>51548170.526299998</v>
      </c>
      <c r="P16" s="8">
        <v>120188</v>
      </c>
      <c r="Q16" s="8">
        <v>113022</v>
      </c>
      <c r="R16" s="8">
        <v>6.34035851427155</v>
      </c>
      <c r="S16" s="8">
        <v>9.5492010849668905</v>
      </c>
      <c r="T16" s="8">
        <v>9.1086804338978293</v>
      </c>
      <c r="U16" s="50">
        <v>4.8362729845002503</v>
      </c>
    </row>
    <row r="17" spans="1:21" ht="12" thickBot="1">
      <c r="A17" s="68"/>
      <c r="B17" s="57" t="s">
        <v>17</v>
      </c>
      <c r="C17" s="58"/>
      <c r="D17" s="8">
        <v>453978.79879999999</v>
      </c>
      <c r="E17" s="8">
        <v>576566</v>
      </c>
      <c r="F17" s="49">
        <v>78.738392274258302</v>
      </c>
      <c r="G17" s="9"/>
      <c r="H17" s="9"/>
      <c r="I17" s="8">
        <v>58065.050300000003</v>
      </c>
      <c r="J17" s="49">
        <v>12.790255944436799</v>
      </c>
      <c r="K17" s="9"/>
      <c r="L17" s="9"/>
      <c r="M17" s="9"/>
      <c r="N17" s="8">
        <v>2455525.4293999998</v>
      </c>
      <c r="O17" s="8">
        <v>39307194.545199998</v>
      </c>
      <c r="P17" s="8">
        <v>16262</v>
      </c>
      <c r="Q17" s="8">
        <v>15454</v>
      </c>
      <c r="R17" s="8">
        <v>5.22841982658211</v>
      </c>
      <c r="S17" s="8">
        <v>32.877748739392402</v>
      </c>
      <c r="T17" s="8">
        <v>29.6697224019671</v>
      </c>
      <c r="U17" s="50">
        <v>10.812458215694701</v>
      </c>
    </row>
    <row r="18" spans="1:21" ht="12" thickBot="1">
      <c r="A18" s="68"/>
      <c r="B18" s="57" t="s">
        <v>18</v>
      </c>
      <c r="C18" s="58"/>
      <c r="D18" s="8">
        <v>1774124.4099000001</v>
      </c>
      <c r="E18" s="8">
        <v>1886737</v>
      </c>
      <c r="F18" s="49">
        <v>94.031357306291198</v>
      </c>
      <c r="G18" s="9"/>
      <c r="H18" s="9"/>
      <c r="I18" s="8">
        <v>207154.049</v>
      </c>
      <c r="J18" s="49">
        <v>11.676410506728599</v>
      </c>
      <c r="K18" s="9"/>
      <c r="L18" s="9"/>
      <c r="M18" s="9"/>
      <c r="N18" s="8">
        <v>9381407.6204000004</v>
      </c>
      <c r="O18" s="8">
        <v>89875580.873999998</v>
      </c>
      <c r="P18" s="8">
        <v>267154</v>
      </c>
      <c r="Q18" s="8">
        <v>257521</v>
      </c>
      <c r="R18" s="8">
        <v>3.7406658097786099</v>
      </c>
      <c r="S18" s="8">
        <v>7.7757200543506801</v>
      </c>
      <c r="T18" s="8">
        <v>7.8185928712609902</v>
      </c>
      <c r="U18" s="50">
        <v>-0.54834440948957597</v>
      </c>
    </row>
    <row r="19" spans="1:21" ht="12" thickBot="1">
      <c r="A19" s="68"/>
      <c r="B19" s="57" t="s">
        <v>19</v>
      </c>
      <c r="C19" s="58"/>
      <c r="D19" s="8">
        <v>454955.73570000002</v>
      </c>
      <c r="E19" s="8">
        <v>683296</v>
      </c>
      <c r="F19" s="49">
        <v>66.582525830679501</v>
      </c>
      <c r="G19" s="9"/>
      <c r="H19" s="9"/>
      <c r="I19" s="8">
        <v>58758.085099999997</v>
      </c>
      <c r="J19" s="49">
        <v>12.9151212940736</v>
      </c>
      <c r="K19" s="9"/>
      <c r="L19" s="9"/>
      <c r="M19" s="9"/>
      <c r="N19" s="8">
        <v>2521274.807</v>
      </c>
      <c r="O19" s="8">
        <v>34577298.364200003</v>
      </c>
      <c r="P19" s="8">
        <v>14195</v>
      </c>
      <c r="Q19" s="8">
        <v>13915</v>
      </c>
      <c r="R19" s="8">
        <v>2.01221703197987</v>
      </c>
      <c r="S19" s="8">
        <v>37.826941176470598</v>
      </c>
      <c r="T19" s="8">
        <v>35.321126841537897</v>
      </c>
      <c r="U19" s="50">
        <v>7.0943782348014599</v>
      </c>
    </row>
    <row r="20" spans="1:21" ht="12" thickBot="1">
      <c r="A20" s="68"/>
      <c r="B20" s="57" t="s">
        <v>20</v>
      </c>
      <c r="C20" s="58"/>
      <c r="D20" s="8">
        <v>1043705.3652999999</v>
      </c>
      <c r="E20" s="8">
        <v>994598</v>
      </c>
      <c r="F20" s="49">
        <v>104.937408410232</v>
      </c>
      <c r="G20" s="9"/>
      <c r="H20" s="9"/>
      <c r="I20" s="8">
        <v>-16765.768100000001</v>
      </c>
      <c r="J20" s="49">
        <v>-1.60636982978246</v>
      </c>
      <c r="K20" s="9"/>
      <c r="L20" s="9"/>
      <c r="M20" s="9"/>
      <c r="N20" s="8">
        <v>5132325.1736000003</v>
      </c>
      <c r="O20" s="8">
        <v>55649456.038999997</v>
      </c>
      <c r="P20" s="8">
        <v>60680</v>
      </c>
      <c r="Q20" s="8">
        <v>57425</v>
      </c>
      <c r="R20" s="8">
        <v>5.6682629516761098</v>
      </c>
      <c r="S20" s="8">
        <v>19.653109920896501</v>
      </c>
      <c r="T20" s="8">
        <v>20.664282629516801</v>
      </c>
      <c r="U20" s="50">
        <v>-4.8933356494839098</v>
      </c>
    </row>
    <row r="21" spans="1:21" ht="12" thickBot="1">
      <c r="A21" s="68"/>
      <c r="B21" s="57" t="s">
        <v>21</v>
      </c>
      <c r="C21" s="58"/>
      <c r="D21" s="8">
        <v>394453.94309999997</v>
      </c>
      <c r="E21" s="8">
        <v>403992</v>
      </c>
      <c r="F21" s="49">
        <v>97.639048075209402</v>
      </c>
      <c r="G21" s="9"/>
      <c r="H21" s="9"/>
      <c r="I21" s="8">
        <v>30150.3364</v>
      </c>
      <c r="J21" s="49">
        <v>7.6435631909392399</v>
      </c>
      <c r="K21" s="9"/>
      <c r="L21" s="9"/>
      <c r="M21" s="9"/>
      <c r="N21" s="8">
        <v>1980498.9349</v>
      </c>
      <c r="O21" s="8">
        <v>18861900.0726</v>
      </c>
      <c r="P21" s="8">
        <v>53928</v>
      </c>
      <c r="Q21" s="8">
        <v>51312</v>
      </c>
      <c r="R21" s="8">
        <v>5.0982226379794104</v>
      </c>
      <c r="S21" s="8">
        <v>8.3683715324135903</v>
      </c>
      <c r="T21" s="8">
        <v>7.7788965544122197</v>
      </c>
      <c r="U21" s="50">
        <v>7.57787398094416</v>
      </c>
    </row>
    <row r="22" spans="1:21" ht="12" thickBot="1">
      <c r="A22" s="68"/>
      <c r="B22" s="57" t="s">
        <v>22</v>
      </c>
      <c r="C22" s="58"/>
      <c r="D22" s="8">
        <v>1257917.1902000001</v>
      </c>
      <c r="E22" s="8">
        <v>1158422</v>
      </c>
      <c r="F22" s="49">
        <v>108.58885537394799</v>
      </c>
      <c r="G22" s="9"/>
      <c r="H22" s="9"/>
      <c r="I22" s="8">
        <v>144349.57949999999</v>
      </c>
      <c r="J22" s="49">
        <v>11.4752847504254</v>
      </c>
      <c r="K22" s="9"/>
      <c r="L22" s="9"/>
      <c r="M22" s="9"/>
      <c r="N22" s="8">
        <v>6517016.3173000002</v>
      </c>
      <c r="O22" s="8">
        <v>72263675.948400006</v>
      </c>
      <c r="P22" s="8">
        <v>140488</v>
      </c>
      <c r="Q22" s="8">
        <v>131137</v>
      </c>
      <c r="R22" s="8">
        <v>7.1307106308669699</v>
      </c>
      <c r="S22" s="8">
        <v>10.458248179203901</v>
      </c>
      <c r="T22" s="8">
        <v>10.267575666669201</v>
      </c>
      <c r="U22" s="50">
        <v>1.85703537743263</v>
      </c>
    </row>
    <row r="23" spans="1:21" ht="12" thickBot="1">
      <c r="A23" s="68"/>
      <c r="B23" s="57" t="s">
        <v>23</v>
      </c>
      <c r="C23" s="58"/>
      <c r="D23" s="8">
        <v>2623582.2711</v>
      </c>
      <c r="E23" s="8">
        <v>2624997</v>
      </c>
      <c r="F23" s="49">
        <v>99.946105504120595</v>
      </c>
      <c r="G23" s="9"/>
      <c r="H23" s="9"/>
      <c r="I23" s="8">
        <v>213254.41310000001</v>
      </c>
      <c r="J23" s="49">
        <v>8.1283676692398092</v>
      </c>
      <c r="K23" s="9"/>
      <c r="L23" s="9"/>
      <c r="M23" s="9"/>
      <c r="N23" s="8">
        <v>14147037.086999999</v>
      </c>
      <c r="O23" s="8">
        <v>143992329.0397</v>
      </c>
      <c r="P23" s="8">
        <v>195004</v>
      </c>
      <c r="Q23" s="8">
        <v>182328</v>
      </c>
      <c r="R23" s="8">
        <v>6.95230573471986</v>
      </c>
      <c r="S23" s="8">
        <v>15.7399808721872</v>
      </c>
      <c r="T23" s="8">
        <v>17.020752928787701</v>
      </c>
      <c r="U23" s="50">
        <v>-7.52476733525834</v>
      </c>
    </row>
    <row r="24" spans="1:21" ht="12" thickBot="1">
      <c r="A24" s="68"/>
      <c r="B24" s="57" t="s">
        <v>24</v>
      </c>
      <c r="C24" s="58"/>
      <c r="D24" s="8">
        <v>346227.18569999997</v>
      </c>
      <c r="E24" s="8">
        <v>400489</v>
      </c>
      <c r="F24" s="49">
        <v>86.451109943094593</v>
      </c>
      <c r="G24" s="9"/>
      <c r="H24" s="9"/>
      <c r="I24" s="8">
        <v>49592.964699999997</v>
      </c>
      <c r="J24" s="49">
        <v>14.323821683653501</v>
      </c>
      <c r="K24" s="9"/>
      <c r="L24" s="9"/>
      <c r="M24" s="9"/>
      <c r="N24" s="8">
        <v>1718752.0266</v>
      </c>
      <c r="O24" s="8">
        <v>15493717.1842</v>
      </c>
      <c r="P24" s="8">
        <v>50721</v>
      </c>
      <c r="Q24" s="8">
        <v>46223</v>
      </c>
      <c r="R24" s="8">
        <v>9.7310862557601094</v>
      </c>
      <c r="S24" s="8">
        <v>7.9418337946806998</v>
      </c>
      <c r="T24" s="8">
        <v>7.8454972805746097</v>
      </c>
      <c r="U24" s="50">
        <v>1.22792106938365</v>
      </c>
    </row>
    <row r="25" spans="1:21" ht="12" thickBot="1">
      <c r="A25" s="68"/>
      <c r="B25" s="57" t="s">
        <v>25</v>
      </c>
      <c r="C25" s="58"/>
      <c r="D25" s="8">
        <v>255302.89189999999</v>
      </c>
      <c r="E25" s="8">
        <v>299160</v>
      </c>
      <c r="F25" s="49">
        <v>85.339915730712704</v>
      </c>
      <c r="G25" s="9"/>
      <c r="H25" s="9"/>
      <c r="I25" s="8">
        <v>23008.255000000001</v>
      </c>
      <c r="J25" s="49">
        <v>9.0121403752105298</v>
      </c>
      <c r="K25" s="9"/>
      <c r="L25" s="9"/>
      <c r="M25" s="9"/>
      <c r="N25" s="8">
        <v>1192812.3892000001</v>
      </c>
      <c r="O25" s="8">
        <v>11952272.923599999</v>
      </c>
      <c r="P25" s="8">
        <v>23636</v>
      </c>
      <c r="Q25" s="8">
        <v>21370</v>
      </c>
      <c r="R25" s="8">
        <v>10.6036499766027</v>
      </c>
      <c r="S25" s="8">
        <v>12.136858956676299</v>
      </c>
      <c r="T25" s="8">
        <v>11.581100187178301</v>
      </c>
      <c r="U25" s="50">
        <v>4.7988426014418097</v>
      </c>
    </row>
    <row r="26" spans="1:21" ht="12" thickBot="1">
      <c r="A26" s="68"/>
      <c r="B26" s="57" t="s">
        <v>26</v>
      </c>
      <c r="C26" s="58"/>
      <c r="D26" s="8">
        <v>654869.30909999995</v>
      </c>
      <c r="E26" s="8">
        <v>707920</v>
      </c>
      <c r="F26" s="49">
        <v>92.506117795796101</v>
      </c>
      <c r="G26" s="9"/>
      <c r="H26" s="9"/>
      <c r="I26" s="8">
        <v>130695.8382</v>
      </c>
      <c r="J26" s="49">
        <v>19.957545174871299</v>
      </c>
      <c r="K26" s="9"/>
      <c r="L26" s="9"/>
      <c r="M26" s="9"/>
      <c r="N26" s="8">
        <v>3332477.6847000001</v>
      </c>
      <c r="O26" s="8">
        <v>32485935.556299999</v>
      </c>
      <c r="P26" s="8">
        <v>78814</v>
      </c>
      <c r="Q26" s="8">
        <v>74496</v>
      </c>
      <c r="R26" s="8">
        <v>5.7962843642611599</v>
      </c>
      <c r="S26" s="8">
        <v>9.4910244677341602</v>
      </c>
      <c r="T26" s="8">
        <v>10.464187054338501</v>
      </c>
      <c r="U26" s="50">
        <v>-9.2999349261522806</v>
      </c>
    </row>
    <row r="27" spans="1:21" ht="12" thickBot="1">
      <c r="A27" s="68"/>
      <c r="B27" s="57" t="s">
        <v>27</v>
      </c>
      <c r="C27" s="58"/>
      <c r="D27" s="8">
        <v>245681.70139999999</v>
      </c>
      <c r="E27" s="8">
        <v>254905</v>
      </c>
      <c r="F27" s="49">
        <v>96.381672152370498</v>
      </c>
      <c r="G27" s="9"/>
      <c r="H27" s="9"/>
      <c r="I27" s="8">
        <v>67056.8557</v>
      </c>
      <c r="J27" s="49">
        <v>27.294200307911101</v>
      </c>
      <c r="K27" s="9"/>
      <c r="L27" s="9"/>
      <c r="M27" s="9"/>
      <c r="N27" s="8">
        <v>1331426.4106000001</v>
      </c>
      <c r="O27" s="8">
        <v>13719440.6053</v>
      </c>
      <c r="P27" s="8">
        <v>52220</v>
      </c>
      <c r="Q27" s="8">
        <v>50874</v>
      </c>
      <c r="R27" s="8">
        <v>2.6457522506584801</v>
      </c>
      <c r="S27" s="8">
        <v>5.4874541114515498</v>
      </c>
      <c r="T27" s="8">
        <v>5.4396942308448297</v>
      </c>
      <c r="U27" s="50">
        <v>0.87798833132759502</v>
      </c>
    </row>
    <row r="28" spans="1:21" ht="12" thickBot="1">
      <c r="A28" s="68"/>
      <c r="B28" s="57" t="s">
        <v>28</v>
      </c>
      <c r="C28" s="58"/>
      <c r="D28" s="8">
        <v>949616.31770000001</v>
      </c>
      <c r="E28" s="8">
        <v>822812</v>
      </c>
      <c r="F28" s="49">
        <v>115.411092412362</v>
      </c>
      <c r="G28" s="9"/>
      <c r="H28" s="9"/>
      <c r="I28" s="8">
        <v>36192.798300000002</v>
      </c>
      <c r="J28" s="49">
        <v>3.8113075381497299</v>
      </c>
      <c r="K28" s="9"/>
      <c r="L28" s="9"/>
      <c r="M28" s="9"/>
      <c r="N28" s="8">
        <v>4706883.9588000001</v>
      </c>
      <c r="O28" s="8">
        <v>46486207.354500003</v>
      </c>
      <c r="P28" s="8">
        <v>72039</v>
      </c>
      <c r="Q28" s="8">
        <v>66366</v>
      </c>
      <c r="R28" s="8">
        <v>8.5480517132266591</v>
      </c>
      <c r="S28" s="8">
        <v>13.1947116228709</v>
      </c>
      <c r="T28" s="8">
        <v>12.9721547554471</v>
      </c>
      <c r="U28" s="50">
        <v>1.7156507274200199</v>
      </c>
    </row>
    <row r="29" spans="1:21" ht="12" thickBot="1">
      <c r="A29" s="68"/>
      <c r="B29" s="57" t="s">
        <v>29</v>
      </c>
      <c r="C29" s="58"/>
      <c r="D29" s="8">
        <v>594882.47160000005</v>
      </c>
      <c r="E29" s="8">
        <v>582838</v>
      </c>
      <c r="F29" s="49">
        <v>102.066521331828</v>
      </c>
      <c r="G29" s="9"/>
      <c r="H29" s="9"/>
      <c r="I29" s="8">
        <v>99653.203299999994</v>
      </c>
      <c r="J29" s="49">
        <v>16.7517464469868</v>
      </c>
      <c r="K29" s="9"/>
      <c r="L29" s="9"/>
      <c r="M29" s="9"/>
      <c r="N29" s="8">
        <v>2916270.6938999998</v>
      </c>
      <c r="O29" s="8">
        <v>33778853.825900003</v>
      </c>
      <c r="P29" s="8">
        <v>213372</v>
      </c>
      <c r="Q29" s="8">
        <v>197323</v>
      </c>
      <c r="R29" s="8">
        <v>8.1333650917531095</v>
      </c>
      <c r="S29" s="8">
        <v>2.7921894653469099</v>
      </c>
      <c r="T29" s="8">
        <v>2.7393104448036998</v>
      </c>
      <c r="U29" s="50">
        <v>1.93037706418111</v>
      </c>
    </row>
    <row r="30" spans="1:21" ht="12" thickBot="1">
      <c r="A30" s="68"/>
      <c r="B30" s="57" t="s">
        <v>30</v>
      </c>
      <c r="C30" s="58"/>
      <c r="D30" s="8">
        <v>1268461.0898</v>
      </c>
      <c r="E30" s="8">
        <v>1329747</v>
      </c>
      <c r="F30" s="49">
        <v>95.391160107900205</v>
      </c>
      <c r="G30" s="9"/>
      <c r="H30" s="9"/>
      <c r="I30" s="8">
        <v>170904.77179999999</v>
      </c>
      <c r="J30" s="49">
        <v>13.473394901450799</v>
      </c>
      <c r="K30" s="9"/>
      <c r="L30" s="9"/>
      <c r="M30" s="9"/>
      <c r="N30" s="8">
        <v>6427095.0312000001</v>
      </c>
      <c r="O30" s="8">
        <v>74915815.467099994</v>
      </c>
      <c r="P30" s="8">
        <v>121277</v>
      </c>
      <c r="Q30" s="8">
        <v>113328</v>
      </c>
      <c r="R30" s="8">
        <v>7.01415360722857</v>
      </c>
      <c r="S30" s="8">
        <v>11.8524292149377</v>
      </c>
      <c r="T30" s="8">
        <v>11.824890434844001</v>
      </c>
      <c r="U30" s="50">
        <v>0.23288824742564401</v>
      </c>
    </row>
    <row r="31" spans="1:21" ht="12" thickBot="1">
      <c r="A31" s="68"/>
      <c r="B31" s="57" t="s">
        <v>31</v>
      </c>
      <c r="C31" s="58"/>
      <c r="D31" s="8">
        <v>1403207.8578000001</v>
      </c>
      <c r="E31" s="8">
        <v>899804</v>
      </c>
      <c r="F31" s="49">
        <v>155.94594576152099</v>
      </c>
      <c r="G31" s="9"/>
      <c r="H31" s="9"/>
      <c r="I31" s="8">
        <v>-31397.9568</v>
      </c>
      <c r="J31" s="49">
        <v>-2.2375841629925599</v>
      </c>
      <c r="K31" s="9"/>
      <c r="L31" s="9"/>
      <c r="M31" s="9"/>
      <c r="N31" s="8">
        <v>5664755.9422000004</v>
      </c>
      <c r="O31" s="8">
        <v>55299688.340999998</v>
      </c>
      <c r="P31" s="8">
        <v>50889</v>
      </c>
      <c r="Q31" s="8">
        <v>50599</v>
      </c>
      <c r="R31" s="8">
        <v>0.573133856400321</v>
      </c>
      <c r="S31" s="8">
        <v>30.781877875375798</v>
      </c>
      <c r="T31" s="8">
        <v>33.742425573627898</v>
      </c>
      <c r="U31" s="50">
        <v>-8.7739622979742098</v>
      </c>
    </row>
    <row r="32" spans="1:21" ht="12" thickBot="1">
      <c r="A32" s="68"/>
      <c r="B32" s="57" t="s">
        <v>32</v>
      </c>
      <c r="C32" s="58"/>
      <c r="D32" s="8">
        <v>139854.73259999999</v>
      </c>
      <c r="E32" s="8">
        <v>141940</v>
      </c>
      <c r="F32" s="49">
        <v>98.530881076511207</v>
      </c>
      <c r="G32" s="9"/>
      <c r="H32" s="9"/>
      <c r="I32" s="8">
        <v>34339.320699999997</v>
      </c>
      <c r="J32" s="49">
        <v>24.553563588165598</v>
      </c>
      <c r="K32" s="9"/>
      <c r="L32" s="9"/>
      <c r="M32" s="9"/>
      <c r="N32" s="8">
        <v>737160.12540000002</v>
      </c>
      <c r="O32" s="8">
        <v>9077600.2221000008</v>
      </c>
      <c r="P32" s="8">
        <v>39318</v>
      </c>
      <c r="Q32" s="8">
        <v>38505</v>
      </c>
      <c r="R32" s="8">
        <v>2.1114141020646602</v>
      </c>
      <c r="S32" s="8">
        <v>4.1412103794699604</v>
      </c>
      <c r="T32" s="8">
        <v>4.0610177769120899</v>
      </c>
      <c r="U32" s="50">
        <v>1.97469223143492</v>
      </c>
    </row>
    <row r="33" spans="1:21" ht="12" thickBot="1">
      <c r="A33" s="68"/>
      <c r="B33" s="57" t="s">
        <v>33</v>
      </c>
      <c r="C33" s="58"/>
      <c r="D33" s="8">
        <v>129.2311</v>
      </c>
      <c r="E33" s="9"/>
      <c r="F33" s="9"/>
      <c r="G33" s="9"/>
      <c r="H33" s="9"/>
      <c r="I33" s="8">
        <v>26.5761</v>
      </c>
      <c r="J33" s="49">
        <v>20.5647866496532</v>
      </c>
      <c r="K33" s="9"/>
      <c r="L33" s="9"/>
      <c r="M33" s="9"/>
      <c r="N33" s="8">
        <v>697.99130000000002</v>
      </c>
      <c r="O33" s="8">
        <v>7064.5641999999998</v>
      </c>
      <c r="P33" s="8">
        <v>24</v>
      </c>
      <c r="Q33" s="8">
        <v>24</v>
      </c>
      <c r="R33" s="8">
        <v>0</v>
      </c>
      <c r="S33" s="8">
        <v>6.6333333333333302</v>
      </c>
      <c r="T33" s="8">
        <v>7.9625000000000004</v>
      </c>
      <c r="U33" s="50">
        <v>-16.692830978545299</v>
      </c>
    </row>
    <row r="34" spans="1:21" ht="12" thickBot="1">
      <c r="A34" s="68"/>
      <c r="B34" s="57" t="s">
        <v>57</v>
      </c>
      <c r="C34" s="5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>
        <v>1</v>
      </c>
      <c r="P34" s="9"/>
      <c r="Q34" s="9"/>
      <c r="R34" s="9"/>
      <c r="S34" s="9"/>
      <c r="T34" s="9"/>
      <c r="U34" s="17"/>
    </row>
    <row r="35" spans="1:21" ht="12" thickBot="1">
      <c r="A35" s="68"/>
      <c r="B35" s="57" t="s">
        <v>34</v>
      </c>
      <c r="C35" s="58"/>
      <c r="D35" s="8">
        <v>158393.32879999999</v>
      </c>
      <c r="E35" s="8">
        <v>145383</v>
      </c>
      <c r="F35" s="49">
        <v>108.949002840772</v>
      </c>
      <c r="G35" s="9"/>
      <c r="H35" s="9"/>
      <c r="I35" s="8">
        <v>12050.612300000001</v>
      </c>
      <c r="J35" s="49">
        <v>7.6080302063832903</v>
      </c>
      <c r="K35" s="9"/>
      <c r="L35" s="9"/>
      <c r="M35" s="9"/>
      <c r="N35" s="8">
        <v>702495.73540000001</v>
      </c>
      <c r="O35" s="8">
        <v>4332839.7925000004</v>
      </c>
      <c r="P35" s="8">
        <v>15813</v>
      </c>
      <c r="Q35" s="8">
        <v>14941</v>
      </c>
      <c r="R35" s="8">
        <v>5.8362894049929697</v>
      </c>
      <c r="S35" s="8">
        <v>10.0363408714349</v>
      </c>
      <c r="T35" s="8">
        <v>9.9667161434977594</v>
      </c>
      <c r="U35" s="50">
        <v>0.69857239771558</v>
      </c>
    </row>
    <row r="36" spans="1:21" ht="12" customHeight="1" thickBot="1">
      <c r="A36" s="68"/>
      <c r="B36" s="57" t="s">
        <v>58</v>
      </c>
      <c r="C36" s="58"/>
      <c r="D36" s="9"/>
      <c r="E36" s="8">
        <v>703754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8"/>
      <c r="B37" s="57" t="s">
        <v>59</v>
      </c>
      <c r="C37" s="58"/>
      <c r="D37" s="9"/>
      <c r="E37" s="8">
        <v>583222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8"/>
      <c r="B38" s="57" t="s">
        <v>60</v>
      </c>
      <c r="C38" s="58"/>
      <c r="D38" s="9"/>
      <c r="E38" s="8">
        <v>425533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8"/>
      <c r="B39" s="57" t="s">
        <v>35</v>
      </c>
      <c r="C39" s="58"/>
      <c r="D39" s="8">
        <v>391974.7867</v>
      </c>
      <c r="E39" s="8">
        <v>498047</v>
      </c>
      <c r="F39" s="49">
        <v>78.702368792503506</v>
      </c>
      <c r="G39" s="9"/>
      <c r="H39" s="9"/>
      <c r="I39" s="8">
        <v>13264.057199999999</v>
      </c>
      <c r="J39" s="49">
        <v>3.3839057128314001</v>
      </c>
      <c r="K39" s="9"/>
      <c r="L39" s="9"/>
      <c r="M39" s="9"/>
      <c r="N39" s="8">
        <v>2007022.8441999999</v>
      </c>
      <c r="O39" s="8">
        <v>18866323.276700001</v>
      </c>
      <c r="P39" s="8">
        <v>618</v>
      </c>
      <c r="Q39" s="8">
        <v>536</v>
      </c>
      <c r="R39" s="8">
        <v>15.298507462686601</v>
      </c>
      <c r="S39" s="8">
        <v>743.32605177993503</v>
      </c>
      <c r="T39" s="8">
        <v>757.06662313432798</v>
      </c>
      <c r="U39" s="50">
        <v>-1.81497518639852</v>
      </c>
    </row>
    <row r="40" spans="1:21" ht="12" thickBot="1">
      <c r="A40" s="68"/>
      <c r="B40" s="57" t="s">
        <v>36</v>
      </c>
      <c r="C40" s="58"/>
      <c r="D40" s="8">
        <v>575763.24829999998</v>
      </c>
      <c r="E40" s="8">
        <v>896600</v>
      </c>
      <c r="F40" s="49">
        <v>64.216289125585604</v>
      </c>
      <c r="G40" s="9"/>
      <c r="H40" s="9"/>
      <c r="I40" s="8">
        <v>34164.089099999997</v>
      </c>
      <c r="J40" s="49">
        <v>5.9337043829860603</v>
      </c>
      <c r="K40" s="9"/>
      <c r="L40" s="9"/>
      <c r="M40" s="9"/>
      <c r="N40" s="8">
        <v>2740348.8692999999</v>
      </c>
      <c r="O40" s="8">
        <v>29490886.531100001</v>
      </c>
      <c r="P40" s="8">
        <v>2966</v>
      </c>
      <c r="Q40" s="8">
        <v>2707</v>
      </c>
      <c r="R40" s="8">
        <v>9.5677872183228807</v>
      </c>
      <c r="S40" s="8">
        <v>232.50204652731</v>
      </c>
      <c r="T40" s="8">
        <v>235.23099371998501</v>
      </c>
      <c r="U40" s="50">
        <v>-1.1601137883744199</v>
      </c>
    </row>
    <row r="41" spans="1:21" ht="12" thickBot="1">
      <c r="A41" s="68"/>
      <c r="B41" s="57" t="s">
        <v>61</v>
      </c>
      <c r="C41" s="58"/>
      <c r="D41" s="9"/>
      <c r="E41" s="8">
        <v>185137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8"/>
      <c r="B42" s="57" t="s">
        <v>62</v>
      </c>
      <c r="C42" s="58"/>
      <c r="D42" s="9"/>
      <c r="E42" s="8">
        <v>73134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9"/>
      <c r="B43" s="57" t="s">
        <v>37</v>
      </c>
      <c r="C43" s="58"/>
      <c r="D43" s="10">
        <v>17371.0373</v>
      </c>
      <c r="E43" s="11"/>
      <c r="F43" s="11"/>
      <c r="G43" s="11"/>
      <c r="H43" s="11"/>
      <c r="I43" s="10">
        <v>2403.0756000000001</v>
      </c>
      <c r="J43" s="51">
        <v>13.833805998447801</v>
      </c>
      <c r="K43" s="11"/>
      <c r="L43" s="11"/>
      <c r="M43" s="11"/>
      <c r="N43" s="10">
        <v>343784.01939999999</v>
      </c>
      <c r="O43" s="10">
        <v>2656011.4654000001</v>
      </c>
      <c r="P43" s="10">
        <v>67</v>
      </c>
      <c r="Q43" s="10">
        <v>52</v>
      </c>
      <c r="R43" s="10">
        <v>28.8461538461539</v>
      </c>
      <c r="S43" s="10">
        <v>300.61194029850799</v>
      </c>
      <c r="T43" s="10">
        <v>4021.6923076923099</v>
      </c>
      <c r="U43" s="52">
        <v>-92.5252377034532</v>
      </c>
    </row>
  </sheetData>
  <mergeCells count="41"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.25" style="21" bestFit="1" customWidth="1"/>
    <col min="2" max="2" width="5.625" style="21" bestFit="1" customWidth="1"/>
    <col min="3" max="3" width="10.25" style="21" bestFit="1" customWidth="1"/>
    <col min="4" max="6" width="11.25" style="21" bestFit="1" customWidth="1"/>
    <col min="7" max="7" width="12.75" style="21" bestFit="1" customWidth="1"/>
    <col min="8" max="8" width="9" style="21"/>
    <col min="9" max="16384" width="9" style="19"/>
  </cols>
  <sheetData>
    <row r="1" spans="1:8" ht="16.5">
      <c r="A1" s="18" t="s">
        <v>63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64</v>
      </c>
      <c r="G1" s="18" t="s">
        <v>41</v>
      </c>
      <c r="H1" s="18" t="s">
        <v>65</v>
      </c>
    </row>
    <row r="2" spans="1:8" ht="16.5">
      <c r="A2" s="20" t="s">
        <v>66</v>
      </c>
      <c r="B2" s="20">
        <v>12</v>
      </c>
      <c r="C2" s="20">
        <v>76151</v>
      </c>
      <c r="D2" s="20">
        <v>645527.49951880297</v>
      </c>
      <c r="E2" s="20">
        <v>572272.40970085503</v>
      </c>
      <c r="F2" s="20">
        <v>73255.089817948698</v>
      </c>
      <c r="G2" s="20">
        <v>572272.40970085503</v>
      </c>
      <c r="H2" s="20">
        <v>0.113480974664217</v>
      </c>
    </row>
    <row r="3" spans="1:8" ht="16.5">
      <c r="A3" s="20" t="s">
        <v>67</v>
      </c>
      <c r="B3" s="20">
        <v>13</v>
      </c>
      <c r="C3" s="20">
        <v>17093</v>
      </c>
      <c r="D3" s="20">
        <v>131277.559283882</v>
      </c>
      <c r="E3" s="20">
        <v>105024.853727358</v>
      </c>
      <c r="F3" s="20">
        <v>26252.705556523699</v>
      </c>
      <c r="G3" s="20">
        <v>105024.853727358</v>
      </c>
      <c r="H3" s="20">
        <v>0.19997862315335599</v>
      </c>
    </row>
    <row r="4" spans="1:8" ht="16.5">
      <c r="A4" s="20" t="s">
        <v>68</v>
      </c>
      <c r="B4" s="20">
        <v>14</v>
      </c>
      <c r="C4" s="20">
        <v>131911</v>
      </c>
      <c r="D4" s="20">
        <v>210508.850361538</v>
      </c>
      <c r="E4" s="20">
        <v>169352.566074359</v>
      </c>
      <c r="F4" s="20">
        <v>41156.2842871795</v>
      </c>
      <c r="G4" s="20">
        <v>169352.566074359</v>
      </c>
      <c r="H4" s="20">
        <v>0.19550856990808499</v>
      </c>
    </row>
    <row r="5" spans="1:8" ht="16.5">
      <c r="A5" s="20" t="s">
        <v>69</v>
      </c>
      <c r="B5" s="20">
        <v>15</v>
      </c>
      <c r="C5" s="20">
        <v>4755</v>
      </c>
      <c r="D5" s="20">
        <v>63668.883046153802</v>
      </c>
      <c r="E5" s="20">
        <v>50471.881611111101</v>
      </c>
      <c r="F5" s="20">
        <v>13197.001435042701</v>
      </c>
      <c r="G5" s="20">
        <v>50471.881611111101</v>
      </c>
      <c r="H5" s="20">
        <v>0.20727552932688001</v>
      </c>
    </row>
    <row r="6" spans="1:8" ht="16.5">
      <c r="A6" s="20" t="s">
        <v>70</v>
      </c>
      <c r="B6" s="20">
        <v>16</v>
      </c>
      <c r="C6" s="20">
        <v>5404</v>
      </c>
      <c r="D6" s="20">
        <v>224897.58878034199</v>
      </c>
      <c r="E6" s="20">
        <v>238625.43958888901</v>
      </c>
      <c r="F6" s="20">
        <v>-13727.850808547</v>
      </c>
      <c r="G6" s="20">
        <v>238625.43958888901</v>
      </c>
      <c r="H6" s="20">
        <v>-6.1040453492611897E-2</v>
      </c>
    </row>
    <row r="7" spans="1:8" ht="16.5">
      <c r="A7" s="20" t="s">
        <v>71</v>
      </c>
      <c r="B7" s="20">
        <v>17</v>
      </c>
      <c r="C7" s="20">
        <v>24523</v>
      </c>
      <c r="D7" s="20">
        <v>332559.89196239301</v>
      </c>
      <c r="E7" s="20">
        <v>269475.327634188</v>
      </c>
      <c r="F7" s="20">
        <v>63084.564328205102</v>
      </c>
      <c r="G7" s="20">
        <v>269475.327634188</v>
      </c>
      <c r="H7" s="20">
        <v>0.189693844185332</v>
      </c>
    </row>
    <row r="8" spans="1:8" ht="16.5">
      <c r="A8" s="20" t="s">
        <v>72</v>
      </c>
      <c r="B8" s="20">
        <v>18</v>
      </c>
      <c r="C8" s="20">
        <v>53743</v>
      </c>
      <c r="D8" s="20">
        <v>180794.82557606799</v>
      </c>
      <c r="E8" s="20">
        <v>160961.82957692299</v>
      </c>
      <c r="F8" s="20">
        <v>19832.9959991453</v>
      </c>
      <c r="G8" s="20">
        <v>160961.82957692299</v>
      </c>
      <c r="H8" s="20">
        <v>0.109698913870744</v>
      </c>
    </row>
    <row r="9" spans="1:8" ht="16.5">
      <c r="A9" s="20" t="s">
        <v>73</v>
      </c>
      <c r="B9" s="20">
        <v>19</v>
      </c>
      <c r="C9" s="20">
        <v>26409</v>
      </c>
      <c r="D9" s="20">
        <v>143638.50855555601</v>
      </c>
      <c r="E9" s="20">
        <v>123019.471683761</v>
      </c>
      <c r="F9" s="20">
        <v>20619.036871794899</v>
      </c>
      <c r="G9" s="20">
        <v>123019.471683761</v>
      </c>
      <c r="H9" s="20">
        <v>0.143548113101021</v>
      </c>
    </row>
    <row r="10" spans="1:8" ht="16.5">
      <c r="A10" s="20" t="s">
        <v>74</v>
      </c>
      <c r="B10" s="20">
        <v>21</v>
      </c>
      <c r="C10" s="20">
        <v>276212</v>
      </c>
      <c r="D10" s="20">
        <v>984895.48360000004</v>
      </c>
      <c r="E10" s="20">
        <v>916547.47160000005</v>
      </c>
      <c r="F10" s="20">
        <v>68348.012000000002</v>
      </c>
      <c r="G10" s="20">
        <v>916547.47160000005</v>
      </c>
      <c r="H10" s="20">
        <v>6.9396208164315701E-2</v>
      </c>
    </row>
    <row r="11" spans="1:8" ht="16.5">
      <c r="A11" s="20" t="s">
        <v>75</v>
      </c>
      <c r="B11" s="20">
        <v>22</v>
      </c>
      <c r="C11" s="20">
        <v>59181</v>
      </c>
      <c r="D11" s="20">
        <v>453978.847684615</v>
      </c>
      <c r="E11" s="20">
        <v>395913.74756153801</v>
      </c>
      <c r="F11" s="20">
        <v>58065.100123076903</v>
      </c>
      <c r="G11" s="20">
        <v>395913.74756153801</v>
      </c>
      <c r="H11" s="20">
        <v>0.12790265541934601</v>
      </c>
    </row>
    <row r="12" spans="1:8" ht="16.5">
      <c r="A12" s="20" t="s">
        <v>76</v>
      </c>
      <c r="B12" s="20">
        <v>23</v>
      </c>
      <c r="C12" s="20">
        <v>329625.277</v>
      </c>
      <c r="D12" s="20">
        <v>1774124.4999837601</v>
      </c>
      <c r="E12" s="20">
        <v>1566970.3926675201</v>
      </c>
      <c r="F12" s="20">
        <v>207154.10731623901</v>
      </c>
      <c r="G12" s="20">
        <v>1566970.3926675201</v>
      </c>
      <c r="H12" s="20">
        <v>0.11676413200885</v>
      </c>
    </row>
    <row r="13" spans="1:8" ht="16.5">
      <c r="A13" s="20" t="s">
        <v>77</v>
      </c>
      <c r="B13" s="20">
        <v>24</v>
      </c>
      <c r="C13" s="20">
        <v>20006</v>
      </c>
      <c r="D13" s="20">
        <v>454955.76580170903</v>
      </c>
      <c r="E13" s="20">
        <v>396197.65083931602</v>
      </c>
      <c r="F13" s="20">
        <v>58758.1149623932</v>
      </c>
      <c r="G13" s="20">
        <v>396197.65083931602</v>
      </c>
      <c r="H13" s="20">
        <v>0.12915127003358501</v>
      </c>
    </row>
    <row r="14" spans="1:8" ht="16.5">
      <c r="A14" s="20" t="s">
        <v>78</v>
      </c>
      <c r="B14" s="20">
        <v>25</v>
      </c>
      <c r="C14" s="20">
        <v>86683.5</v>
      </c>
      <c r="D14" s="20">
        <v>1043705.4001</v>
      </c>
      <c r="E14" s="20">
        <v>1060471.1333999999</v>
      </c>
      <c r="F14" s="20">
        <v>-16765.7333</v>
      </c>
      <c r="G14" s="20">
        <v>1060471.1333999999</v>
      </c>
      <c r="H14" s="20">
        <v>-1.60636644194747E-2</v>
      </c>
    </row>
    <row r="15" spans="1:8" ht="16.5">
      <c r="A15" s="20" t="s">
        <v>79</v>
      </c>
      <c r="B15" s="20">
        <v>26</v>
      </c>
      <c r="C15" s="20">
        <v>85613</v>
      </c>
      <c r="D15" s="20">
        <v>394453.803583776</v>
      </c>
      <c r="E15" s="20">
        <v>364303.60656283202</v>
      </c>
      <c r="F15" s="20">
        <v>30150.197020944001</v>
      </c>
      <c r="G15" s="20">
        <v>364303.60656283202</v>
      </c>
      <c r="H15" s="20">
        <v>7.64353055973018E-2</v>
      </c>
    </row>
    <row r="16" spans="1:8" ht="16.5">
      <c r="A16" s="20" t="s">
        <v>80</v>
      </c>
      <c r="B16" s="20">
        <v>27</v>
      </c>
      <c r="C16" s="20">
        <v>233320.41399999999</v>
      </c>
      <c r="D16" s="20">
        <v>1257917.4991681401</v>
      </c>
      <c r="E16" s="20">
        <v>1113567.61009292</v>
      </c>
      <c r="F16" s="20">
        <v>144349.889075221</v>
      </c>
      <c r="G16" s="20">
        <v>1113567.61009292</v>
      </c>
      <c r="H16" s="20">
        <v>0.114753065420172</v>
      </c>
    </row>
    <row r="17" spans="1:8" ht="16.5">
      <c r="A17" s="20" t="s">
        <v>81</v>
      </c>
      <c r="B17" s="20">
        <v>29</v>
      </c>
      <c r="C17" s="20">
        <v>242484</v>
      </c>
      <c r="D17" s="20">
        <v>2623583.1921042702</v>
      </c>
      <c r="E17" s="20">
        <v>2410327.8924452998</v>
      </c>
      <c r="F17" s="20">
        <v>213255.29965897399</v>
      </c>
      <c r="G17" s="20">
        <v>2410327.8924452998</v>
      </c>
      <c r="H17" s="20">
        <v>8.1283986077045497E-2</v>
      </c>
    </row>
    <row r="18" spans="1:8" ht="16.5">
      <c r="A18" s="20" t="s">
        <v>82</v>
      </c>
      <c r="B18" s="20">
        <v>31</v>
      </c>
      <c r="C18" s="20">
        <v>58851.705000000002</v>
      </c>
      <c r="D18" s="20">
        <v>346227.23507062998</v>
      </c>
      <c r="E18" s="20">
        <v>296634.21875089401</v>
      </c>
      <c r="F18" s="20">
        <v>49593.016319735798</v>
      </c>
      <c r="G18" s="20">
        <v>296634.21875089401</v>
      </c>
      <c r="H18" s="20">
        <v>0.143238345503406</v>
      </c>
    </row>
    <row r="19" spans="1:8" ht="16.5">
      <c r="A19" s="20" t="s">
        <v>83</v>
      </c>
      <c r="B19" s="20">
        <v>32</v>
      </c>
      <c r="C19" s="20">
        <v>16025.477000000001</v>
      </c>
      <c r="D19" s="20">
        <v>255302.888837312</v>
      </c>
      <c r="E19" s="20">
        <v>232294.635576225</v>
      </c>
      <c r="F19" s="20">
        <v>23008.253261086498</v>
      </c>
      <c r="G19" s="20">
        <v>232294.635576225</v>
      </c>
      <c r="H19" s="20">
        <v>9.0121398022049701E-2</v>
      </c>
    </row>
    <row r="20" spans="1:8" ht="16.5">
      <c r="A20" s="20" t="s">
        <v>84</v>
      </c>
      <c r="B20" s="20">
        <v>33</v>
      </c>
      <c r="C20" s="20">
        <v>68124.104999999996</v>
      </c>
      <c r="D20" s="20">
        <v>654869.33867190802</v>
      </c>
      <c r="E20" s="20">
        <v>524173.50991621101</v>
      </c>
      <c r="F20" s="20">
        <v>130695.82875569801</v>
      </c>
      <c r="G20" s="20">
        <v>524173.50991621101</v>
      </c>
      <c r="H20" s="20">
        <v>0.19957542831483299</v>
      </c>
    </row>
    <row r="21" spans="1:8" ht="16.5">
      <c r="A21" s="20" t="s">
        <v>85</v>
      </c>
      <c r="B21" s="20">
        <v>34</v>
      </c>
      <c r="C21" s="20">
        <v>51792.500999999997</v>
      </c>
      <c r="D21" s="20">
        <v>245681.6182964</v>
      </c>
      <c r="E21" s="20">
        <v>178624.86047927901</v>
      </c>
      <c r="F21" s="20">
        <v>67056.757817120306</v>
      </c>
      <c r="G21" s="20">
        <v>178624.86047927901</v>
      </c>
      <c r="H21" s="20">
        <v>0.27294169699020998</v>
      </c>
    </row>
    <row r="22" spans="1:8" ht="16.5">
      <c r="A22" s="20" t="s">
        <v>86</v>
      </c>
      <c r="B22" s="20">
        <v>35</v>
      </c>
      <c r="C22" s="20">
        <v>41073.663</v>
      </c>
      <c r="D22" s="20">
        <v>949616.31676460197</v>
      </c>
      <c r="E22" s="20">
        <v>913423.49807312095</v>
      </c>
      <c r="F22" s="20">
        <v>36192.818691480403</v>
      </c>
      <c r="G22" s="20">
        <v>913423.49807312095</v>
      </c>
      <c r="H22" s="20">
        <v>3.8113096892428602E-2</v>
      </c>
    </row>
    <row r="23" spans="1:8" ht="16.5">
      <c r="A23" s="20" t="s">
        <v>87</v>
      </c>
      <c r="B23" s="20">
        <v>36</v>
      </c>
      <c r="C23" s="20">
        <v>135925.74299999999</v>
      </c>
      <c r="D23" s="20">
        <v>594882.47204247804</v>
      </c>
      <c r="E23" s="20">
        <v>495229.27749819</v>
      </c>
      <c r="F23" s="20">
        <v>99653.1945442875</v>
      </c>
      <c r="G23" s="20">
        <v>495229.27749819</v>
      </c>
      <c r="H23" s="20">
        <v>0.16751744962687601</v>
      </c>
    </row>
    <row r="24" spans="1:8" ht="16.5">
      <c r="A24" s="20" t="s">
        <v>88</v>
      </c>
      <c r="B24" s="20">
        <v>37</v>
      </c>
      <c r="C24" s="20">
        <v>170515.557</v>
      </c>
      <c r="D24" s="20">
        <v>1268461.1391398199</v>
      </c>
      <c r="E24" s="20">
        <v>1097556.3229263499</v>
      </c>
      <c r="F24" s="20">
        <v>170904.81621347001</v>
      </c>
      <c r="G24" s="20">
        <v>1097556.3229263499</v>
      </c>
      <c r="H24" s="20">
        <v>0.13473397878737101</v>
      </c>
    </row>
    <row r="25" spans="1:8" ht="16.5">
      <c r="A25" s="20" t="s">
        <v>89</v>
      </c>
      <c r="B25" s="20">
        <v>38</v>
      </c>
      <c r="C25" s="20">
        <v>344137.43</v>
      </c>
      <c r="D25" s="20">
        <v>1403207.60116049</v>
      </c>
      <c r="E25" s="20">
        <v>1434605.4443982299</v>
      </c>
      <c r="F25" s="20">
        <v>-31397.843237743</v>
      </c>
      <c r="G25" s="20">
        <v>1434605.4443982299</v>
      </c>
      <c r="H25" s="20">
        <v>-2.2375764791878399E-2</v>
      </c>
    </row>
    <row r="26" spans="1:8" ht="16.5">
      <c r="A26" s="20" t="s">
        <v>90</v>
      </c>
      <c r="B26" s="20">
        <v>39</v>
      </c>
      <c r="C26" s="20">
        <v>95343.31</v>
      </c>
      <c r="D26" s="20">
        <v>139854.64180648999</v>
      </c>
      <c r="E26" s="20">
        <v>105515.452239677</v>
      </c>
      <c r="F26" s="20">
        <v>34339.1895668129</v>
      </c>
      <c r="G26" s="20">
        <v>105515.452239677</v>
      </c>
      <c r="H26" s="20">
        <v>0.24553485764402799</v>
      </c>
    </row>
    <row r="27" spans="1:8" ht="16.5">
      <c r="A27" s="20" t="s">
        <v>91</v>
      </c>
      <c r="B27" s="20">
        <v>40</v>
      </c>
      <c r="C27" s="20">
        <v>39.261000000000003</v>
      </c>
      <c r="D27" s="20">
        <v>129.23079999999999</v>
      </c>
      <c r="E27" s="20">
        <v>102.655</v>
      </c>
      <c r="F27" s="20">
        <v>26.575800000000001</v>
      </c>
      <c r="G27" s="20">
        <v>102.655</v>
      </c>
      <c r="H27" s="20">
        <v>0.205646022465233</v>
      </c>
    </row>
    <row r="28" spans="1:8" ht="16.5">
      <c r="A28" s="20" t="s">
        <v>92</v>
      </c>
      <c r="B28" s="20">
        <v>42</v>
      </c>
      <c r="C28" s="20">
        <v>10854.348</v>
      </c>
      <c r="D28" s="20">
        <v>158393.32819999999</v>
      </c>
      <c r="E28" s="20">
        <v>146342.72570000001</v>
      </c>
      <c r="F28" s="20">
        <v>12050.602500000001</v>
      </c>
      <c r="G28" s="20">
        <v>146342.72570000001</v>
      </c>
      <c r="H28" s="20">
        <v>7.6080240480735098E-2</v>
      </c>
    </row>
    <row r="29" spans="1:8" ht="16.5">
      <c r="A29" s="20" t="s">
        <v>93</v>
      </c>
      <c r="B29" s="20">
        <v>75</v>
      </c>
      <c r="C29" s="20">
        <v>631</v>
      </c>
      <c r="D29" s="20">
        <v>391974.78632478602</v>
      </c>
      <c r="E29" s="20">
        <v>378710.72923076898</v>
      </c>
      <c r="F29" s="20">
        <v>13264.0570940171</v>
      </c>
      <c r="G29" s="20">
        <v>378710.72923076898</v>
      </c>
      <c r="H29" s="20">
        <v>3.3839056890324098E-2</v>
      </c>
    </row>
    <row r="30" spans="1:8" ht="16.5">
      <c r="A30" s="20" t="s">
        <v>94</v>
      </c>
      <c r="B30" s="20">
        <v>76</v>
      </c>
      <c r="C30" s="20">
        <v>2952</v>
      </c>
      <c r="D30" s="20">
        <v>575763.24443931598</v>
      </c>
      <c r="E30" s="20">
        <v>541599.15555299097</v>
      </c>
      <c r="F30" s="20">
        <v>34164.088886324796</v>
      </c>
      <c r="G30" s="20">
        <v>541599.15555299097</v>
      </c>
      <c r="H30" s="20">
        <v>5.9337043856618699E-2</v>
      </c>
    </row>
    <row r="31" spans="1:8" ht="16.5">
      <c r="A31" s="20" t="s">
        <v>95</v>
      </c>
      <c r="B31" s="20">
        <v>99</v>
      </c>
      <c r="C31" s="20">
        <v>205</v>
      </c>
      <c r="D31" s="20">
        <v>17371.036759700499</v>
      </c>
      <c r="E31" s="20">
        <v>14967.9614250057</v>
      </c>
      <c r="F31" s="20">
        <v>2403.0753346947999</v>
      </c>
      <c r="G31" s="20">
        <v>14967.9614250057</v>
      </c>
      <c r="H31" s="20">
        <v>0.13833804901442401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2013-07-08T00:39:17Z</dcterms:modified>
</cp:coreProperties>
</file>