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5" l="1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<sst xmlns="http://schemas.openxmlformats.org/spreadsheetml/2006/main" count="114" uniqueCount="71">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</sst>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charset val="1"/>
    </font>
    <font>
      <sz val="9"/>
      <color indexed="64"/>
      <name val="Segoe UI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76" Type="http://schemas.openxmlformats.org/officeDocument/2006/relationships/image" Target="cid:185a1bab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97" Type="http://schemas.openxmlformats.org/officeDocument/2006/relationships/hyperlink" Target="cid:5b3e8296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87" Type="http://schemas.openxmlformats.org/officeDocument/2006/relationships/hyperlink" Target="cid:3c6ac1ec2" TargetMode="External"/><Relationship Id="rId102" Type="http://schemas.openxmlformats.org/officeDocument/2006/relationships/image" Target="cid:750aa1e013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9" sqref="L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3" t="s">
        <v>4</v>
      </c>
      <c r="D2" s="53"/>
      <c r="E2" s="13"/>
      <c r="F2" s="24"/>
      <c r="G2" s="14"/>
      <c r="H2" s="24"/>
      <c r="I2" s="20"/>
      <c r="J2" s="21"/>
      <c r="K2" s="22"/>
      <c r="L2" s="22"/>
    </row>
    <row r="3" spans="1:12">
      <c r="A3" s="54" t="s">
        <v>5</v>
      </c>
      <c r="B3" s="54"/>
      <c r="C3" s="54"/>
      <c r="D3" s="54"/>
      <c r="E3" s="15">
        <f>RA!D7</f>
        <v>14958411.914999999</v>
      </c>
      <c r="F3" s="25">
        <f>RA!I7</f>
        <v>1793043.3592000001</v>
      </c>
      <c r="G3" s="16">
        <f>E3-F3</f>
        <v>13165368.555799998</v>
      </c>
      <c r="H3" s="27">
        <f>RA!J7</f>
        <v>11.9868564215829</v>
      </c>
      <c r="I3" s="20">
        <f>SUM(I4:I39)</f>
        <v>14958415.2156987</v>
      </c>
      <c r="J3" s="21">
        <f>SUM(J4:J39)</f>
        <v>13165368.703955432</v>
      </c>
      <c r="K3" s="22">
        <f>E3-I3</f>
        <v>-3.3006987012922764</v>
      </c>
      <c r="L3" s="22">
        <f>G3-J3</f>
        <v>-0.14815543405711651</v>
      </c>
    </row>
    <row r="4" spans="1:12">
      <c r="A4" s="55">
        <f>RA!A8</f>
        <v>41498</v>
      </c>
      <c r="B4" s="12">
        <v>12</v>
      </c>
      <c r="C4" s="52" t="s">
        <v>6</v>
      </c>
      <c r="D4" s="52"/>
      <c r="E4" s="15">
        <f>RA!D8</f>
        <v>448761.59159999999</v>
      </c>
      <c r="F4" s="25">
        <f>RA!I8</f>
        <v>104854.00719999999</v>
      </c>
      <c r="G4" s="16">
        <f t="shared" ref="G4:G39" si="0">E4-F4</f>
        <v>343907.58439999999</v>
      </c>
      <c r="H4" s="27">
        <f>RA!J8</f>
        <v>23.365191933239402</v>
      </c>
      <c r="I4" s="20">
        <f>VLOOKUP(B4,RMS!B:D,3,FALSE)</f>
        <v>448762.02988119703</v>
      </c>
      <c r="J4" s="21">
        <f>VLOOKUP(B4,RMS!B:E,4,FALSE)</f>
        <v>343907.59048888902</v>
      </c>
      <c r="K4" s="22">
        <f t="shared" ref="K4:K39" si="1">E4-I4</f>
        <v>-0.4382811970426701</v>
      </c>
      <c r="L4" s="22">
        <f t="shared" ref="L4:L39" si="2">G4-J4</f>
        <v>-6.0888890293426812E-3</v>
      </c>
    </row>
    <row r="5" spans="1:12">
      <c r="A5" s="55"/>
      <c r="B5" s="12">
        <v>13</v>
      </c>
      <c r="C5" s="52" t="s">
        <v>7</v>
      </c>
      <c r="D5" s="52"/>
      <c r="E5" s="15">
        <f>RA!D9</f>
        <v>109762.3697</v>
      </c>
      <c r="F5" s="25">
        <f>RA!I9</f>
        <v>19669.370500000001</v>
      </c>
      <c r="G5" s="16">
        <f t="shared" si="0"/>
        <v>90092.999199999991</v>
      </c>
      <c r="H5" s="27">
        <f>RA!J9</f>
        <v>17.9199579544063</v>
      </c>
      <c r="I5" s="20">
        <f>VLOOKUP(B5,RMS!B:D,3,FALSE)</f>
        <v>109762.386493609</v>
      </c>
      <c r="J5" s="21">
        <f>VLOOKUP(B5,RMS!B:E,4,FALSE)</f>
        <v>90092.984368958496</v>
      </c>
      <c r="K5" s="22">
        <f t="shared" si="1"/>
        <v>-1.6793609000160359E-2</v>
      </c>
      <c r="L5" s="22">
        <f t="shared" si="2"/>
        <v>1.4831041495199315E-2</v>
      </c>
    </row>
    <row r="6" spans="1:12">
      <c r="A6" s="55"/>
      <c r="B6" s="12">
        <v>14</v>
      </c>
      <c r="C6" s="52" t="s">
        <v>8</v>
      </c>
      <c r="D6" s="52"/>
      <c r="E6" s="15">
        <f>RA!D10</f>
        <v>150649.62299999999</v>
      </c>
      <c r="F6" s="25">
        <f>RA!I10</f>
        <v>32851.970600000001</v>
      </c>
      <c r="G6" s="16">
        <f t="shared" si="0"/>
        <v>117797.65239999999</v>
      </c>
      <c r="H6" s="27">
        <f>RA!J10</f>
        <v>21.8068720955246</v>
      </c>
      <c r="I6" s="20">
        <f>VLOOKUP(B6,RMS!B:D,3,FALSE)</f>
        <v>150651.88001367499</v>
      </c>
      <c r="J6" s="21">
        <f>VLOOKUP(B6,RMS!B:E,4,FALSE)</f>
        <v>117797.651753846</v>
      </c>
      <c r="K6" s="22">
        <f t="shared" si="1"/>
        <v>-2.2570136750000529</v>
      </c>
      <c r="L6" s="22">
        <f t="shared" si="2"/>
        <v>6.4615398878231645E-4</v>
      </c>
    </row>
    <row r="7" spans="1:12">
      <c r="A7" s="55"/>
      <c r="B7" s="12">
        <v>15</v>
      </c>
      <c r="C7" s="52" t="s">
        <v>9</v>
      </c>
      <c r="D7" s="52"/>
      <c r="E7" s="15">
        <f>RA!D11</f>
        <v>37720.588199999998</v>
      </c>
      <c r="F7" s="25">
        <f>RA!I11</f>
        <v>6086.8811999999998</v>
      </c>
      <c r="G7" s="16">
        <f t="shared" si="0"/>
        <v>31633.706999999999</v>
      </c>
      <c r="H7" s="27">
        <f>RA!J11</f>
        <v>16.1367610911221</v>
      </c>
      <c r="I7" s="20">
        <f>VLOOKUP(B7,RMS!B:D,3,FALSE)</f>
        <v>37720.615573504299</v>
      </c>
      <c r="J7" s="21">
        <f>VLOOKUP(B7,RMS!B:E,4,FALSE)</f>
        <v>31633.706804273501</v>
      </c>
      <c r="K7" s="22">
        <f t="shared" si="1"/>
        <v>-2.7373504301067442E-2</v>
      </c>
      <c r="L7" s="22">
        <f t="shared" si="2"/>
        <v>1.9572649762267247E-4</v>
      </c>
    </row>
    <row r="8" spans="1:12">
      <c r="A8" s="55"/>
      <c r="B8" s="12">
        <v>16</v>
      </c>
      <c r="C8" s="52" t="s">
        <v>10</v>
      </c>
      <c r="D8" s="52"/>
      <c r="E8" s="15">
        <f>RA!D12</f>
        <v>122894.74490000001</v>
      </c>
      <c r="F8" s="25">
        <f>RA!I12</f>
        <v>-7548.7385999999997</v>
      </c>
      <c r="G8" s="16">
        <f t="shared" si="0"/>
        <v>130443.4835</v>
      </c>
      <c r="H8" s="27">
        <f>RA!J12</f>
        <v>-6.14244214115294</v>
      </c>
      <c r="I8" s="20">
        <f>VLOOKUP(B8,RMS!B:D,3,FALSE)</f>
        <v>122894.762535897</v>
      </c>
      <c r="J8" s="21">
        <f>VLOOKUP(B8,RMS!B:E,4,FALSE)</f>
        <v>130443.483687179</v>
      </c>
      <c r="K8" s="22">
        <f t="shared" si="1"/>
        <v>-1.7635896991123445E-2</v>
      </c>
      <c r="L8" s="22">
        <f t="shared" si="2"/>
        <v>-1.8717900093179196E-4</v>
      </c>
    </row>
    <row r="9" spans="1:12">
      <c r="A9" s="55"/>
      <c r="B9" s="12">
        <v>17</v>
      </c>
      <c r="C9" s="52" t="s">
        <v>11</v>
      </c>
      <c r="D9" s="52"/>
      <c r="E9" s="15">
        <f>RA!D13</f>
        <v>249108.20920000001</v>
      </c>
      <c r="F9" s="25">
        <f>RA!I13</f>
        <v>60191.572899999999</v>
      </c>
      <c r="G9" s="16">
        <f t="shared" si="0"/>
        <v>188916.63630000001</v>
      </c>
      <c r="H9" s="27">
        <f>RA!J13</f>
        <v>24.1628218890508</v>
      </c>
      <c r="I9" s="20">
        <f>VLOOKUP(B9,RMS!B:D,3,FALSE)</f>
        <v>249108.34067179501</v>
      </c>
      <c r="J9" s="21">
        <f>VLOOKUP(B9,RMS!B:E,4,FALSE)</f>
        <v>188916.635176068</v>
      </c>
      <c r="K9" s="22">
        <f t="shared" si="1"/>
        <v>-0.13147179500083439</v>
      </c>
      <c r="L9" s="22">
        <f t="shared" si="2"/>
        <v>1.1239320156164467E-3</v>
      </c>
    </row>
    <row r="10" spans="1:12">
      <c r="A10" s="55"/>
      <c r="B10" s="12">
        <v>18</v>
      </c>
      <c r="C10" s="52" t="s">
        <v>12</v>
      </c>
      <c r="D10" s="52"/>
      <c r="E10" s="15">
        <f>RA!D14</f>
        <v>122438.91379999999</v>
      </c>
      <c r="F10" s="25">
        <f>RA!I14</f>
        <v>11657.7592</v>
      </c>
      <c r="G10" s="16">
        <f t="shared" si="0"/>
        <v>110781.15459999999</v>
      </c>
      <c r="H10" s="27">
        <f>RA!J14</f>
        <v>9.5212860341464403</v>
      </c>
      <c r="I10" s="20">
        <f>VLOOKUP(B10,RMS!B:D,3,FALSE)</f>
        <v>122438.902117094</v>
      </c>
      <c r="J10" s="21">
        <f>VLOOKUP(B10,RMS!B:E,4,FALSE)</f>
        <v>110781.155129915</v>
      </c>
      <c r="K10" s="22">
        <f t="shared" si="1"/>
        <v>1.1682905998895876E-2</v>
      </c>
      <c r="L10" s="22">
        <f t="shared" si="2"/>
        <v>-5.2991500706411898E-4</v>
      </c>
    </row>
    <row r="11" spans="1:12">
      <c r="A11" s="55"/>
      <c r="B11" s="12">
        <v>19</v>
      </c>
      <c r="C11" s="52" t="s">
        <v>13</v>
      </c>
      <c r="D11" s="52"/>
      <c r="E11" s="15">
        <f>RA!D15</f>
        <v>90745.2601</v>
      </c>
      <c r="F11" s="25">
        <f>RA!I15</f>
        <v>10559.9193</v>
      </c>
      <c r="G11" s="16">
        <f t="shared" si="0"/>
        <v>80185.340800000005</v>
      </c>
      <c r="H11" s="27">
        <f>RA!J15</f>
        <v>11.6368825086436</v>
      </c>
      <c r="I11" s="20">
        <f>VLOOKUP(B11,RMS!B:D,3,FALSE)</f>
        <v>90745.355640170907</v>
      </c>
      <c r="J11" s="21">
        <f>VLOOKUP(B11,RMS!B:E,4,FALSE)</f>
        <v>80185.341594017096</v>
      </c>
      <c r="K11" s="22">
        <f t="shared" si="1"/>
        <v>-9.5540170907042921E-2</v>
      </c>
      <c r="L11" s="22">
        <f t="shared" si="2"/>
        <v>-7.9401709081139416E-4</v>
      </c>
    </row>
    <row r="12" spans="1:12">
      <c r="A12" s="55"/>
      <c r="B12" s="12">
        <v>21</v>
      </c>
      <c r="C12" s="52" t="s">
        <v>14</v>
      </c>
      <c r="D12" s="52"/>
      <c r="E12" s="15">
        <f>RA!D16</f>
        <v>826348.43180000002</v>
      </c>
      <c r="F12" s="25">
        <f>RA!I16</f>
        <v>77159.415699999998</v>
      </c>
      <c r="G12" s="16">
        <f t="shared" si="0"/>
        <v>749189.01610000001</v>
      </c>
      <c r="H12" s="27">
        <f>RA!J16</f>
        <v>9.3373948241091096</v>
      </c>
      <c r="I12" s="20">
        <f>VLOOKUP(B12,RMS!B:D,3,FALSE)</f>
        <v>826347.91200000001</v>
      </c>
      <c r="J12" s="21">
        <f>VLOOKUP(B12,RMS!B:E,4,FALSE)</f>
        <v>749189.01610000001</v>
      </c>
      <c r="K12" s="22">
        <f t="shared" si="1"/>
        <v>0.51980000000912696</v>
      </c>
      <c r="L12" s="22">
        <f t="shared" si="2"/>
        <v>0</v>
      </c>
    </row>
    <row r="13" spans="1:12">
      <c r="A13" s="55"/>
      <c r="B13" s="12">
        <v>22</v>
      </c>
      <c r="C13" s="52" t="s">
        <v>15</v>
      </c>
      <c r="D13" s="52"/>
      <c r="E13" s="15">
        <f>RA!D17</f>
        <v>470669.96230000001</v>
      </c>
      <c r="F13" s="25">
        <f>RA!I17</f>
        <v>42285.560700000002</v>
      </c>
      <c r="G13" s="16">
        <f t="shared" si="0"/>
        <v>428384.40159999998</v>
      </c>
      <c r="H13" s="27">
        <f>RA!J17</f>
        <v>8.9841213774011006</v>
      </c>
      <c r="I13" s="20">
        <f>VLOOKUP(B13,RMS!B:D,3,FALSE)</f>
        <v>470669.98143846198</v>
      </c>
      <c r="J13" s="21">
        <f>VLOOKUP(B13,RMS!B:E,4,FALSE)</f>
        <v>428384.40054615401</v>
      </c>
      <c r="K13" s="22">
        <f t="shared" si="1"/>
        <v>-1.9138461968395859E-2</v>
      </c>
      <c r="L13" s="22">
        <f t="shared" si="2"/>
        <v>1.0538459755480289E-3</v>
      </c>
    </row>
    <row r="14" spans="1:12">
      <c r="A14" s="55"/>
      <c r="B14" s="12">
        <v>23</v>
      </c>
      <c r="C14" s="52" t="s">
        <v>16</v>
      </c>
      <c r="D14" s="52"/>
      <c r="E14" s="15">
        <f>RA!D18</f>
        <v>1818590.9395000001</v>
      </c>
      <c r="F14" s="25">
        <f>RA!I18</f>
        <v>260152.0055</v>
      </c>
      <c r="G14" s="16">
        <f t="shared" si="0"/>
        <v>1558438.9340000001</v>
      </c>
      <c r="H14" s="27">
        <f>RA!J18</f>
        <v>14.305141406430099</v>
      </c>
      <c r="I14" s="20">
        <f>VLOOKUP(B14,RMS!B:D,3,FALSE)</f>
        <v>1818590.9624820501</v>
      </c>
      <c r="J14" s="21">
        <f>VLOOKUP(B14,RMS!B:E,4,FALSE)</f>
        <v>1558438.9315641001</v>
      </c>
      <c r="K14" s="22">
        <f t="shared" si="1"/>
        <v>-2.2982049966230989E-2</v>
      </c>
      <c r="L14" s="22">
        <f t="shared" si="2"/>
        <v>2.4359000381082296E-3</v>
      </c>
    </row>
    <row r="15" spans="1:12">
      <c r="A15" s="55"/>
      <c r="B15" s="12">
        <v>24</v>
      </c>
      <c r="C15" s="52" t="s">
        <v>17</v>
      </c>
      <c r="D15" s="52"/>
      <c r="E15" s="15">
        <f>RA!D19</f>
        <v>427608.47230000002</v>
      </c>
      <c r="F15" s="25">
        <f>RA!I19</f>
        <v>46275.9643</v>
      </c>
      <c r="G15" s="16">
        <f t="shared" si="0"/>
        <v>381332.50800000003</v>
      </c>
      <c r="H15" s="27">
        <f>RA!J19</f>
        <v>10.8220410253083</v>
      </c>
      <c r="I15" s="20">
        <f>VLOOKUP(B15,RMS!B:D,3,FALSE)</f>
        <v>427608.47004615399</v>
      </c>
      <c r="J15" s="21">
        <f>VLOOKUP(B15,RMS!B:E,4,FALSE)</f>
        <v>381332.50736153801</v>
      </c>
      <c r="K15" s="22">
        <f t="shared" si="1"/>
        <v>2.2538460325449705E-3</v>
      </c>
      <c r="L15" s="22">
        <f t="shared" si="2"/>
        <v>6.3846202101558447E-4</v>
      </c>
    </row>
    <row r="16" spans="1:12">
      <c r="A16" s="55"/>
      <c r="B16" s="12">
        <v>25</v>
      </c>
      <c r="C16" s="52" t="s">
        <v>18</v>
      </c>
      <c r="D16" s="52"/>
      <c r="E16" s="15">
        <f>RA!D20</f>
        <v>704313.89439999999</v>
      </c>
      <c r="F16" s="25">
        <f>RA!I20</f>
        <v>41453.329400000002</v>
      </c>
      <c r="G16" s="16">
        <f t="shared" si="0"/>
        <v>662860.56499999994</v>
      </c>
      <c r="H16" s="27">
        <f>RA!J20</f>
        <v>5.8856327739088297</v>
      </c>
      <c r="I16" s="20">
        <f>VLOOKUP(B16,RMS!B:D,3,FALSE)</f>
        <v>704313.88859999995</v>
      </c>
      <c r="J16" s="21">
        <f>VLOOKUP(B16,RMS!B:E,4,FALSE)</f>
        <v>662860.56499999994</v>
      </c>
      <c r="K16" s="22">
        <f t="shared" si="1"/>
        <v>5.8000000426545739E-3</v>
      </c>
      <c r="L16" s="22">
        <f t="shared" si="2"/>
        <v>0</v>
      </c>
    </row>
    <row r="17" spans="1:12">
      <c r="A17" s="55"/>
      <c r="B17" s="12">
        <v>26</v>
      </c>
      <c r="C17" s="52" t="s">
        <v>19</v>
      </c>
      <c r="D17" s="52"/>
      <c r="E17" s="15">
        <f>RA!D21</f>
        <v>311345.9816</v>
      </c>
      <c r="F17" s="25">
        <f>RA!I21</f>
        <v>41506.069100000001</v>
      </c>
      <c r="G17" s="16">
        <f t="shared" si="0"/>
        <v>269839.91249999998</v>
      </c>
      <c r="H17" s="27">
        <f>RA!J21</f>
        <v>13.3311722498236</v>
      </c>
      <c r="I17" s="20">
        <f>VLOOKUP(B17,RMS!B:D,3,FALSE)</f>
        <v>311345.78808259597</v>
      </c>
      <c r="J17" s="21">
        <f>VLOOKUP(B17,RMS!B:E,4,FALSE)</f>
        <v>269839.912261947</v>
      </c>
      <c r="K17" s="22">
        <f t="shared" si="1"/>
        <v>0.19351740402635187</v>
      </c>
      <c r="L17" s="22">
        <f t="shared" si="2"/>
        <v>2.3805297678336501E-4</v>
      </c>
    </row>
    <row r="18" spans="1:12">
      <c r="A18" s="55"/>
      <c r="B18" s="12">
        <v>27</v>
      </c>
      <c r="C18" s="52" t="s">
        <v>20</v>
      </c>
      <c r="D18" s="52"/>
      <c r="E18" s="15">
        <f>RA!D22</f>
        <v>1174101.1346</v>
      </c>
      <c r="F18" s="25">
        <f>RA!I22</f>
        <v>143007.37659999999</v>
      </c>
      <c r="G18" s="16">
        <f t="shared" si="0"/>
        <v>1031093.758</v>
      </c>
      <c r="H18" s="27">
        <f>RA!J22</f>
        <v>12.180158283274301</v>
      </c>
      <c r="I18" s="20">
        <f>VLOOKUP(B18,RMS!B:D,3,FALSE)</f>
        <v>1174101.35127522</v>
      </c>
      <c r="J18" s="21">
        <f>VLOOKUP(B18,RMS!B:E,4,FALSE)</f>
        <v>1031093.7575389399</v>
      </c>
      <c r="K18" s="22">
        <f t="shared" si="1"/>
        <v>-0.21667522005736828</v>
      </c>
      <c r="L18" s="22">
        <f t="shared" si="2"/>
        <v>4.6106008812785149E-4</v>
      </c>
    </row>
    <row r="19" spans="1:12">
      <c r="A19" s="55"/>
      <c r="B19" s="12">
        <v>29</v>
      </c>
      <c r="C19" s="52" t="s">
        <v>21</v>
      </c>
      <c r="D19" s="52"/>
      <c r="E19" s="15">
        <f>RA!D23</f>
        <v>2214050.2368000001</v>
      </c>
      <c r="F19" s="25">
        <f>RA!I23</f>
        <v>183391.2224</v>
      </c>
      <c r="G19" s="16">
        <f t="shared" si="0"/>
        <v>2030659.0144</v>
      </c>
      <c r="H19" s="27">
        <f>RA!J23</f>
        <v>8.2830650972517308</v>
      </c>
      <c r="I19" s="20">
        <f>VLOOKUP(B19,RMS!B:D,3,FALSE)</f>
        <v>2214051.3370880298</v>
      </c>
      <c r="J19" s="21">
        <f>VLOOKUP(B19,RMS!B:E,4,FALSE)</f>
        <v>2030659.04801538</v>
      </c>
      <c r="K19" s="22">
        <f t="shared" si="1"/>
        <v>-1.1002880297601223</v>
      </c>
      <c r="L19" s="22">
        <f t="shared" si="2"/>
        <v>-3.3615380059927702E-2</v>
      </c>
    </row>
    <row r="20" spans="1:12">
      <c r="A20" s="55"/>
      <c r="B20" s="12">
        <v>31</v>
      </c>
      <c r="C20" s="52" t="s">
        <v>22</v>
      </c>
      <c r="D20" s="52"/>
      <c r="E20" s="15">
        <f>RA!D24</f>
        <v>308627.13390000002</v>
      </c>
      <c r="F20" s="25">
        <f>RA!I24</f>
        <v>49613.017399999997</v>
      </c>
      <c r="G20" s="16">
        <f t="shared" si="0"/>
        <v>259014.1165</v>
      </c>
      <c r="H20" s="27">
        <f>RA!J24</f>
        <v>16.075390641470701</v>
      </c>
      <c r="I20" s="20">
        <f>VLOOKUP(B20,RMS!B:D,3,FALSE)</f>
        <v>308627.14779163501</v>
      </c>
      <c r="J20" s="21">
        <f>VLOOKUP(B20,RMS!B:E,4,FALSE)</f>
        <v>259014.101540395</v>
      </c>
      <c r="K20" s="22">
        <f t="shared" si="1"/>
        <v>-1.3891634996980429E-2</v>
      </c>
      <c r="L20" s="22">
        <f t="shared" si="2"/>
        <v>1.495960500324145E-2</v>
      </c>
    </row>
    <row r="21" spans="1:12">
      <c r="A21" s="55"/>
      <c r="B21" s="12">
        <v>32</v>
      </c>
      <c r="C21" s="52" t="s">
        <v>23</v>
      </c>
      <c r="D21" s="52"/>
      <c r="E21" s="15">
        <f>RA!D25</f>
        <v>195345.85949999999</v>
      </c>
      <c r="F21" s="25">
        <f>RA!I25</f>
        <v>21978.645199999999</v>
      </c>
      <c r="G21" s="16">
        <f t="shared" si="0"/>
        <v>173367.21429999999</v>
      </c>
      <c r="H21" s="27">
        <f>RA!J25</f>
        <v>11.2511446396948</v>
      </c>
      <c r="I21" s="20">
        <f>VLOOKUP(B21,RMS!B:D,3,FALSE)</f>
        <v>195345.861428326</v>
      </c>
      <c r="J21" s="21">
        <f>VLOOKUP(B21,RMS!B:E,4,FALSE)</f>
        <v>173367.209917484</v>
      </c>
      <c r="K21" s="22">
        <f t="shared" si="1"/>
        <v>-1.9283260044176131E-3</v>
      </c>
      <c r="L21" s="22">
        <f t="shared" si="2"/>
        <v>4.3825159955304116E-3</v>
      </c>
    </row>
    <row r="22" spans="1:12">
      <c r="A22" s="55"/>
      <c r="B22" s="12">
        <v>33</v>
      </c>
      <c r="C22" s="52" t="s">
        <v>24</v>
      </c>
      <c r="D22" s="52"/>
      <c r="E22" s="15">
        <f>RA!D26</f>
        <v>564377.40040000004</v>
      </c>
      <c r="F22" s="25">
        <f>RA!I26</f>
        <v>100631.5241</v>
      </c>
      <c r="G22" s="16">
        <f t="shared" si="0"/>
        <v>463745.87630000006</v>
      </c>
      <c r="H22" s="27">
        <f>RA!J26</f>
        <v>17.830537514202</v>
      </c>
      <c r="I22" s="20">
        <f>VLOOKUP(B22,RMS!B:D,3,FALSE)</f>
        <v>564377.32676833798</v>
      </c>
      <c r="J22" s="21">
        <f>VLOOKUP(B22,RMS!B:E,4,FALSE)</f>
        <v>463746.01199190097</v>
      </c>
      <c r="K22" s="22">
        <f t="shared" si="1"/>
        <v>7.3631662060506642E-2</v>
      </c>
      <c r="L22" s="22">
        <f t="shared" si="2"/>
        <v>-0.13569190091220662</v>
      </c>
    </row>
    <row r="23" spans="1:12">
      <c r="A23" s="55"/>
      <c r="B23" s="12">
        <v>34</v>
      </c>
      <c r="C23" s="52" t="s">
        <v>25</v>
      </c>
      <c r="D23" s="52"/>
      <c r="E23" s="15">
        <f>RA!D27</f>
        <v>249948.52960000001</v>
      </c>
      <c r="F23" s="25">
        <f>RA!I27</f>
        <v>71238.084400000007</v>
      </c>
      <c r="G23" s="16">
        <f t="shared" si="0"/>
        <v>178710.44520000002</v>
      </c>
      <c r="H23" s="27">
        <f>RA!J27</f>
        <v>28.501101612401701</v>
      </c>
      <c r="I23" s="20">
        <f>VLOOKUP(B23,RMS!B:D,3,FALSE)</f>
        <v>249948.49594936101</v>
      </c>
      <c r="J23" s="21">
        <f>VLOOKUP(B23,RMS!B:E,4,FALSE)</f>
        <v>178710.44827698401</v>
      </c>
      <c r="K23" s="22">
        <f t="shared" si="1"/>
        <v>3.3650639001280069E-2</v>
      </c>
      <c r="L23" s="22">
        <f t="shared" si="2"/>
        <v>-3.0769839941058308E-3</v>
      </c>
    </row>
    <row r="24" spans="1:12">
      <c r="A24" s="55"/>
      <c r="B24" s="12">
        <v>35</v>
      </c>
      <c r="C24" s="52" t="s">
        <v>26</v>
      </c>
      <c r="D24" s="52"/>
      <c r="E24" s="15">
        <f>RA!D28</f>
        <v>849855.50459999999</v>
      </c>
      <c r="F24" s="25">
        <f>RA!I28</f>
        <v>22781.8701</v>
      </c>
      <c r="G24" s="16">
        <f t="shared" si="0"/>
        <v>827073.63449999993</v>
      </c>
      <c r="H24" s="27">
        <f>RA!J28</f>
        <v>2.68067571212858</v>
      </c>
      <c r="I24" s="20">
        <f>VLOOKUP(B24,RMS!B:D,3,FALSE)</f>
        <v>849855.504663717</v>
      </c>
      <c r="J24" s="21">
        <f>VLOOKUP(B24,RMS!B:E,4,FALSE)</f>
        <v>827073.63720619702</v>
      </c>
      <c r="K24" s="22">
        <f t="shared" si="1"/>
        <v>-6.3717016018927097E-5</v>
      </c>
      <c r="L24" s="22">
        <f t="shared" si="2"/>
        <v>-2.706197090446949E-3</v>
      </c>
    </row>
    <row r="25" spans="1:12">
      <c r="A25" s="55"/>
      <c r="B25" s="12">
        <v>36</v>
      </c>
      <c r="C25" s="52" t="s">
        <v>27</v>
      </c>
      <c r="D25" s="52"/>
      <c r="E25" s="15">
        <f>RA!D29</f>
        <v>683903.46900000004</v>
      </c>
      <c r="F25" s="25">
        <f>RA!I29</f>
        <v>115529.2931</v>
      </c>
      <c r="G25" s="16">
        <f t="shared" si="0"/>
        <v>568374.17590000003</v>
      </c>
      <c r="H25" s="27">
        <f>RA!J29</f>
        <v>16.892631538910901</v>
      </c>
      <c r="I25" s="20">
        <f>VLOOKUP(B25,RMS!B:D,3,FALSE)</f>
        <v>683903.46810796496</v>
      </c>
      <c r="J25" s="21">
        <f>VLOOKUP(B25,RMS!B:E,4,FALSE)</f>
        <v>568374.15361420403</v>
      </c>
      <c r="K25" s="22">
        <f t="shared" si="1"/>
        <v>8.9203508105129004E-4</v>
      </c>
      <c r="L25" s="22">
        <f t="shared" si="2"/>
        <v>2.2285796003416181E-2</v>
      </c>
    </row>
    <row r="26" spans="1:12">
      <c r="A26" s="55"/>
      <c r="B26" s="12">
        <v>37</v>
      </c>
      <c r="C26" s="52" t="s">
        <v>28</v>
      </c>
      <c r="D26" s="52"/>
      <c r="E26" s="15">
        <f>RA!D30</f>
        <v>1148459.0728</v>
      </c>
      <c r="F26" s="25">
        <f>RA!I30</f>
        <v>209738.0889</v>
      </c>
      <c r="G26" s="16">
        <f t="shared" si="0"/>
        <v>938720.98389999999</v>
      </c>
      <c r="H26" s="27">
        <f>RA!J30</f>
        <v>18.262565368450499</v>
      </c>
      <c r="I26" s="20">
        <f>VLOOKUP(B26,RMS!B:D,3,FALSE)</f>
        <v>1148459.0692592899</v>
      </c>
      <c r="J26" s="21">
        <f>VLOOKUP(B26,RMS!B:E,4,FALSE)</f>
        <v>938720.97520705999</v>
      </c>
      <c r="K26" s="22">
        <f t="shared" si="1"/>
        <v>3.5407100804150105E-3</v>
      </c>
      <c r="L26" s="22">
        <f t="shared" si="2"/>
        <v>8.6929399985820055E-3</v>
      </c>
    </row>
    <row r="27" spans="1:12">
      <c r="A27" s="55"/>
      <c r="B27" s="12">
        <v>38</v>
      </c>
      <c r="C27" s="52" t="s">
        <v>29</v>
      </c>
      <c r="D27" s="52"/>
      <c r="E27" s="15">
        <f>RA!D31</f>
        <v>743748.28729999997</v>
      </c>
      <c r="F27" s="25">
        <f>RA!I31</f>
        <v>31173.3282</v>
      </c>
      <c r="G27" s="16">
        <f t="shared" si="0"/>
        <v>712574.95909999998</v>
      </c>
      <c r="H27" s="27">
        <f>RA!J31</f>
        <v>4.19138151069461</v>
      </c>
      <c r="I27" s="20">
        <f>VLOOKUP(B27,RMS!B:D,3,FALSE)</f>
        <v>743748.16152376495</v>
      </c>
      <c r="J27" s="21">
        <f>VLOOKUP(B27,RMS!B:E,4,FALSE)</f>
        <v>712574.95272743399</v>
      </c>
      <c r="K27" s="22">
        <f t="shared" si="1"/>
        <v>0.12577623501420021</v>
      </c>
      <c r="L27" s="22">
        <f t="shared" si="2"/>
        <v>6.3725659856572747E-3</v>
      </c>
    </row>
    <row r="28" spans="1:12">
      <c r="A28" s="55"/>
      <c r="B28" s="12">
        <v>39</v>
      </c>
      <c r="C28" s="52" t="s">
        <v>30</v>
      </c>
      <c r="D28" s="52"/>
      <c r="E28" s="15">
        <f>RA!D32</f>
        <v>127513.6234</v>
      </c>
      <c r="F28" s="25">
        <f>RA!I32</f>
        <v>32621.270400000001</v>
      </c>
      <c r="G28" s="16">
        <f t="shared" si="0"/>
        <v>94892.353000000003</v>
      </c>
      <c r="H28" s="27">
        <f>RA!J32</f>
        <v>25.582576614319599</v>
      </c>
      <c r="I28" s="20">
        <f>VLOOKUP(B28,RMS!B:D,3,FALSE)</f>
        <v>127513.54166077499</v>
      </c>
      <c r="J28" s="21">
        <f>VLOOKUP(B28,RMS!B:E,4,FALSE)</f>
        <v>94892.373987347906</v>
      </c>
      <c r="K28" s="22">
        <f t="shared" si="1"/>
        <v>8.1739225002820604E-2</v>
      </c>
      <c r="L28" s="22">
        <f t="shared" si="2"/>
        <v>-2.0987347903428599E-2</v>
      </c>
    </row>
    <row r="29" spans="1:12">
      <c r="A29" s="55"/>
      <c r="B29" s="12">
        <v>40</v>
      </c>
      <c r="C29" s="52" t="s">
        <v>31</v>
      </c>
      <c r="D29" s="52"/>
      <c r="E29" s="15">
        <f>RA!D33</f>
        <v>142.90610000000001</v>
      </c>
      <c r="F29" s="25">
        <f>RA!I33</f>
        <v>29.985299999999999</v>
      </c>
      <c r="G29" s="16">
        <f t="shared" si="0"/>
        <v>112.92080000000001</v>
      </c>
      <c r="H29" s="27">
        <f>RA!J33</f>
        <v>20.9825192906391</v>
      </c>
      <c r="I29" s="20">
        <f>VLOOKUP(B29,RMS!B:D,3,FALSE)</f>
        <v>142.90610000000001</v>
      </c>
      <c r="J29" s="21">
        <f>VLOOKUP(B29,RMS!B:E,4,FALSE)</f>
        <v>112.9208</v>
      </c>
      <c r="K29" s="22">
        <f t="shared" si="1"/>
        <v>0</v>
      </c>
      <c r="L29" s="22">
        <f t="shared" si="2"/>
        <v>0</v>
      </c>
    </row>
    <row r="30" spans="1:12">
      <c r="A30" s="55"/>
      <c r="B30" s="12">
        <v>41</v>
      </c>
      <c r="C30" s="52" t="s">
        <v>40</v>
      </c>
      <c r="D30" s="52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5"/>
      <c r="B31" s="12">
        <v>42</v>
      </c>
      <c r="C31" s="52" t="s">
        <v>32</v>
      </c>
      <c r="D31" s="52"/>
      <c r="E31" s="15">
        <f>RA!D35</f>
        <v>128511.2194</v>
      </c>
      <c r="F31" s="25">
        <f>RA!I35</f>
        <v>19924.212599999999</v>
      </c>
      <c r="G31" s="16">
        <f t="shared" si="0"/>
        <v>108587.0068</v>
      </c>
      <c r="H31" s="27">
        <f>RA!J35</f>
        <v>15.503870162483301</v>
      </c>
      <c r="I31" s="20">
        <f>VLOOKUP(B31,RMS!B:D,3,FALSE)</f>
        <v>128511.219</v>
      </c>
      <c r="J31" s="21">
        <f>VLOOKUP(B31,RMS!B:E,4,FALSE)</f>
        <v>108587.02650000001</v>
      </c>
      <c r="K31" s="22">
        <f t="shared" si="1"/>
        <v>4.0000000444706529E-4</v>
      </c>
      <c r="L31" s="22">
        <f t="shared" si="2"/>
        <v>-1.9700000004377216E-2</v>
      </c>
    </row>
    <row r="32" spans="1:12">
      <c r="A32" s="55"/>
      <c r="B32" s="12">
        <v>71</v>
      </c>
      <c r="C32" s="52" t="s">
        <v>41</v>
      </c>
      <c r="D32" s="52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5"/>
      <c r="B33" s="12">
        <v>72</v>
      </c>
      <c r="C33" s="52" t="s">
        <v>42</v>
      </c>
      <c r="D33" s="52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5"/>
      <c r="B34" s="12">
        <v>73</v>
      </c>
      <c r="C34" s="52" t="s">
        <v>43</v>
      </c>
      <c r="D34" s="52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5"/>
      <c r="B35" s="12">
        <v>75</v>
      </c>
      <c r="C35" s="52" t="s">
        <v>33</v>
      </c>
      <c r="D35" s="52"/>
      <c r="E35" s="15">
        <f>RA!D39</f>
        <v>296680.34230000002</v>
      </c>
      <c r="F35" s="25">
        <f>RA!I39</f>
        <v>15764.967199999999</v>
      </c>
      <c r="G35" s="16">
        <f t="shared" si="0"/>
        <v>280915.3751</v>
      </c>
      <c r="H35" s="27">
        <f>RA!J39</f>
        <v>5.3137889345087199</v>
      </c>
      <c r="I35" s="20">
        <f>VLOOKUP(B35,RMS!B:D,3,FALSE)</f>
        <v>296680.34188034199</v>
      </c>
      <c r="J35" s="21">
        <f>VLOOKUP(B35,RMS!B:E,4,FALSE)</f>
        <v>280915.37572649599</v>
      </c>
      <c r="K35" s="22">
        <f t="shared" si="1"/>
        <v>4.1965802665799856E-4</v>
      </c>
      <c r="L35" s="22">
        <f t="shared" si="2"/>
        <v>-6.2649598112329841E-4</v>
      </c>
    </row>
    <row r="36" spans="1:12">
      <c r="A36" s="55"/>
      <c r="B36" s="12">
        <v>76</v>
      </c>
      <c r="C36" s="52" t="s">
        <v>34</v>
      </c>
      <c r="D36" s="52"/>
      <c r="E36" s="15">
        <f>RA!D40</f>
        <v>337155.8898</v>
      </c>
      <c r="F36" s="25">
        <f>RA!I40</f>
        <v>22847.107199999999</v>
      </c>
      <c r="G36" s="16">
        <f t="shared" si="0"/>
        <v>314308.78260000004</v>
      </c>
      <c r="H36" s="27">
        <f>RA!J40</f>
        <v>6.7764223883358099</v>
      </c>
      <c r="I36" s="20">
        <f>VLOOKUP(B36,RMS!B:D,3,FALSE)</f>
        <v>337155.88465470099</v>
      </c>
      <c r="J36" s="21">
        <f>VLOOKUP(B36,RMS!B:E,4,FALSE)</f>
        <v>314308.78474529902</v>
      </c>
      <c r="K36" s="22">
        <f t="shared" si="1"/>
        <v>5.1452990155667067E-3</v>
      </c>
      <c r="L36" s="22">
        <f t="shared" si="2"/>
        <v>-2.1452989894896746E-3</v>
      </c>
    </row>
    <row r="37" spans="1:12">
      <c r="A37" s="55"/>
      <c r="B37" s="12">
        <v>77</v>
      </c>
      <c r="C37" s="52" t="s">
        <v>44</v>
      </c>
      <c r="D37" s="52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5"/>
      <c r="B38" s="12">
        <v>78</v>
      </c>
      <c r="C38" s="52" t="s">
        <v>45</v>
      </c>
      <c r="D38" s="52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5"/>
      <c r="B39" s="12">
        <v>99</v>
      </c>
      <c r="C39" s="52" t="s">
        <v>35</v>
      </c>
      <c r="D39" s="52"/>
      <c r="E39" s="15">
        <f>RA!D43</f>
        <v>45032.323100000001</v>
      </c>
      <c r="F39" s="25">
        <f>RA!I43</f>
        <v>5618.2790999999997</v>
      </c>
      <c r="G39" s="16">
        <f t="shared" si="0"/>
        <v>39414.044000000002</v>
      </c>
      <c r="H39" s="27">
        <f>RA!J43</f>
        <v>12.4761031926421</v>
      </c>
      <c r="I39" s="20">
        <f>VLOOKUP(B39,RMS!B:D,3,FALSE)</f>
        <v>45032.322971030902</v>
      </c>
      <c r="J39" s="21">
        <f>VLOOKUP(B39,RMS!B:E,4,FALSE)</f>
        <v>39414.044323424903</v>
      </c>
      <c r="K39" s="22">
        <f t="shared" si="1"/>
        <v>1.2896909902337939E-4</v>
      </c>
      <c r="L39" s="22">
        <f t="shared" si="2"/>
        <v>-3.2342490158043802E-4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30" t="s">
        <v>54</v>
      </c>
      <c r="W1" s="60"/>
    </row>
    <row r="2" spans="1:23" ht="12.7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30"/>
      <c r="W2" s="60"/>
    </row>
    <row r="3" spans="1:23" ht="23.25" thickBo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31" t="s">
        <v>55</v>
      </c>
      <c r="W3" s="60"/>
    </row>
    <row r="4" spans="1:23" ht="12.75" thickTop="1" thickBot="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W4" s="60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1" t="s">
        <v>4</v>
      </c>
      <c r="C6" s="62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3" t="s">
        <v>5</v>
      </c>
      <c r="B7" s="64"/>
      <c r="C7" s="65"/>
      <c r="D7" s="39">
        <v>14958411.914999999</v>
      </c>
      <c r="E7" s="39">
        <v>17112494</v>
      </c>
      <c r="F7" s="40">
        <v>87.412225915170495</v>
      </c>
      <c r="G7" s="41"/>
      <c r="H7" s="41"/>
      <c r="I7" s="39">
        <v>1793043.3592000001</v>
      </c>
      <c r="J7" s="40">
        <v>11.9868564215829</v>
      </c>
      <c r="K7" s="41"/>
      <c r="L7" s="41"/>
      <c r="M7" s="41"/>
      <c r="N7" s="39">
        <v>190268936.8574</v>
      </c>
      <c r="O7" s="39">
        <v>1544100682.3801</v>
      </c>
      <c r="P7" s="39">
        <v>1009337</v>
      </c>
      <c r="Q7" s="39">
        <v>1165273</v>
      </c>
      <c r="R7" s="40">
        <v>-13.3819285266199</v>
      </c>
      <c r="S7" s="39">
        <v>14.820037227407701</v>
      </c>
      <c r="T7" s="39">
        <v>15.2557097717874</v>
      </c>
      <c r="U7" s="42">
        <v>-2.9397533737227701</v>
      </c>
    </row>
    <row r="8" spans="1:23" ht="12" thickBot="1">
      <c r="A8" s="66">
        <v>41498</v>
      </c>
      <c r="B8" s="56" t="s">
        <v>6</v>
      </c>
      <c r="C8" s="57"/>
      <c r="D8" s="43">
        <v>448761.59159999999</v>
      </c>
      <c r="E8" s="43">
        <v>525404</v>
      </c>
      <c r="F8" s="44">
        <v>85.412671315787506</v>
      </c>
      <c r="G8" s="45"/>
      <c r="H8" s="45"/>
      <c r="I8" s="43">
        <v>104854.00719999999</v>
      </c>
      <c r="J8" s="44">
        <v>23.365191933239402</v>
      </c>
      <c r="K8" s="45"/>
      <c r="L8" s="45"/>
      <c r="M8" s="45"/>
      <c r="N8" s="43">
        <v>5859595.6122000003</v>
      </c>
      <c r="O8" s="43">
        <v>47967889.104699999</v>
      </c>
      <c r="P8" s="43">
        <v>22437</v>
      </c>
      <c r="Q8" s="43">
        <v>26355</v>
      </c>
      <c r="R8" s="44">
        <v>-14.866249288560001</v>
      </c>
      <c r="S8" s="43">
        <v>20.0009623211659</v>
      </c>
      <c r="T8" s="43">
        <v>25.313258338076299</v>
      </c>
      <c r="U8" s="46">
        <v>-26.5602021123185</v>
      </c>
    </row>
    <row r="9" spans="1:23" ht="12" thickBot="1">
      <c r="A9" s="67"/>
      <c r="B9" s="56" t="s">
        <v>7</v>
      </c>
      <c r="C9" s="57"/>
      <c r="D9" s="43">
        <v>109762.3697</v>
      </c>
      <c r="E9" s="43">
        <v>135071</v>
      </c>
      <c r="F9" s="44">
        <v>81.262720865322706</v>
      </c>
      <c r="G9" s="45"/>
      <c r="H9" s="45"/>
      <c r="I9" s="43">
        <v>19669.370500000001</v>
      </c>
      <c r="J9" s="44">
        <v>17.9199579544063</v>
      </c>
      <c r="K9" s="45"/>
      <c r="L9" s="45"/>
      <c r="M9" s="45"/>
      <c r="N9" s="43">
        <v>1366488.0981000001</v>
      </c>
      <c r="O9" s="43">
        <v>9893413.2393999994</v>
      </c>
      <c r="P9" s="43">
        <v>7224</v>
      </c>
      <c r="Q9" s="43">
        <v>8246</v>
      </c>
      <c r="R9" s="44">
        <v>-12.393887945670601</v>
      </c>
      <c r="S9" s="43">
        <v>15.1941264811739</v>
      </c>
      <c r="T9" s="43">
        <v>26.347186223623599</v>
      </c>
      <c r="U9" s="46">
        <v>-73.403757407632497</v>
      </c>
    </row>
    <row r="10" spans="1:23" ht="12" thickBot="1">
      <c r="A10" s="67"/>
      <c r="B10" s="56" t="s">
        <v>8</v>
      </c>
      <c r="C10" s="57"/>
      <c r="D10" s="43">
        <v>150649.62299999999</v>
      </c>
      <c r="E10" s="43">
        <v>153599</v>
      </c>
      <c r="F10" s="44">
        <v>98.079820181120994</v>
      </c>
      <c r="G10" s="45"/>
      <c r="H10" s="45"/>
      <c r="I10" s="43">
        <v>32851.970600000001</v>
      </c>
      <c r="J10" s="44">
        <v>21.8068720955246</v>
      </c>
      <c r="K10" s="45"/>
      <c r="L10" s="45"/>
      <c r="M10" s="45"/>
      <c r="N10" s="43">
        <v>1818379.4966</v>
      </c>
      <c r="O10" s="43">
        <v>15265934.7531</v>
      </c>
      <c r="P10" s="43">
        <v>94745</v>
      </c>
      <c r="Q10" s="43">
        <v>106908</v>
      </c>
      <c r="R10" s="44">
        <v>-11.3770718748831</v>
      </c>
      <c r="S10" s="43">
        <v>1.59005354372262</v>
      </c>
      <c r="T10" s="43">
        <v>1.55446760298574</v>
      </c>
      <c r="U10" s="46">
        <v>2.2380341138428199</v>
      </c>
    </row>
    <row r="11" spans="1:23" ht="12" thickBot="1">
      <c r="A11" s="67"/>
      <c r="B11" s="56" t="s">
        <v>9</v>
      </c>
      <c r="C11" s="57"/>
      <c r="D11" s="43">
        <v>37720.588199999998</v>
      </c>
      <c r="E11" s="43">
        <v>46097</v>
      </c>
      <c r="F11" s="44">
        <v>81.828726815194102</v>
      </c>
      <c r="G11" s="45"/>
      <c r="H11" s="45"/>
      <c r="I11" s="43">
        <v>6086.8811999999998</v>
      </c>
      <c r="J11" s="44">
        <v>16.1367610911221</v>
      </c>
      <c r="K11" s="45"/>
      <c r="L11" s="45"/>
      <c r="M11" s="45"/>
      <c r="N11" s="43">
        <v>485166.98869999999</v>
      </c>
      <c r="O11" s="43">
        <v>5163690.2830999997</v>
      </c>
      <c r="P11" s="43">
        <v>2361</v>
      </c>
      <c r="Q11" s="43">
        <v>2900</v>
      </c>
      <c r="R11" s="44">
        <v>-18.586206896551701</v>
      </c>
      <c r="S11" s="43">
        <v>15.9765303684879</v>
      </c>
      <c r="T11" s="43">
        <v>16.333273482758599</v>
      </c>
      <c r="U11" s="46">
        <v>-2.2329198270378599</v>
      </c>
    </row>
    <row r="12" spans="1:23" ht="12" thickBot="1">
      <c r="A12" s="67"/>
      <c r="B12" s="56" t="s">
        <v>10</v>
      </c>
      <c r="C12" s="57"/>
      <c r="D12" s="43">
        <v>122894.74490000001</v>
      </c>
      <c r="E12" s="43">
        <v>136807</v>
      </c>
      <c r="F12" s="44">
        <v>89.830743236822698</v>
      </c>
      <c r="G12" s="45"/>
      <c r="H12" s="45"/>
      <c r="I12" s="43">
        <v>-7548.7385999999997</v>
      </c>
      <c r="J12" s="44">
        <v>-6.14244214115294</v>
      </c>
      <c r="K12" s="45"/>
      <c r="L12" s="45"/>
      <c r="M12" s="45"/>
      <c r="N12" s="43">
        <v>1687390.976</v>
      </c>
      <c r="O12" s="43">
        <v>19745754.0035</v>
      </c>
      <c r="P12" s="43">
        <v>1937</v>
      </c>
      <c r="Q12" s="43">
        <v>2682</v>
      </c>
      <c r="R12" s="44">
        <v>-27.7777777777778</v>
      </c>
      <c r="S12" s="43">
        <v>63.445918895198801</v>
      </c>
      <c r="T12" s="43">
        <v>70.9478621923937</v>
      </c>
      <c r="U12" s="46">
        <v>-11.824154221151501</v>
      </c>
    </row>
    <row r="13" spans="1:23" ht="12" thickBot="1">
      <c r="A13" s="67"/>
      <c r="B13" s="56" t="s">
        <v>11</v>
      </c>
      <c r="C13" s="57"/>
      <c r="D13" s="43">
        <v>249108.20920000001</v>
      </c>
      <c r="E13" s="43">
        <v>323016</v>
      </c>
      <c r="F13" s="44">
        <v>77.119464422815</v>
      </c>
      <c r="G13" s="45"/>
      <c r="H13" s="45"/>
      <c r="I13" s="43">
        <v>60191.572899999999</v>
      </c>
      <c r="J13" s="44">
        <v>24.1628218890508</v>
      </c>
      <c r="K13" s="45"/>
      <c r="L13" s="45"/>
      <c r="M13" s="45"/>
      <c r="N13" s="43">
        <v>3192700.8358999998</v>
      </c>
      <c r="O13" s="43">
        <v>26949037.350099999</v>
      </c>
      <c r="P13" s="43">
        <v>10814</v>
      </c>
      <c r="Q13" s="43">
        <v>12689</v>
      </c>
      <c r="R13" s="44">
        <v>-14.776578138545201</v>
      </c>
      <c r="S13" s="43">
        <v>23.035713815424501</v>
      </c>
      <c r="T13" s="43">
        <v>23.442651682559699</v>
      </c>
      <c r="U13" s="46">
        <v>-1.7665520174276499</v>
      </c>
    </row>
    <row r="14" spans="1:23" ht="12" thickBot="1">
      <c r="A14" s="67"/>
      <c r="B14" s="56" t="s">
        <v>12</v>
      </c>
      <c r="C14" s="57"/>
      <c r="D14" s="43">
        <v>122438.91379999999</v>
      </c>
      <c r="E14" s="43">
        <v>160255</v>
      </c>
      <c r="F14" s="44">
        <v>76.402554553680105</v>
      </c>
      <c r="G14" s="45"/>
      <c r="H14" s="45"/>
      <c r="I14" s="43">
        <v>11657.7592</v>
      </c>
      <c r="J14" s="44">
        <v>9.5212860341464403</v>
      </c>
      <c r="K14" s="45"/>
      <c r="L14" s="45"/>
      <c r="M14" s="45"/>
      <c r="N14" s="43">
        <v>1636824.5634999999</v>
      </c>
      <c r="O14" s="43">
        <v>15050824.285800001</v>
      </c>
      <c r="P14" s="43">
        <v>2400</v>
      </c>
      <c r="Q14" s="43">
        <v>2894</v>
      </c>
      <c r="R14" s="44">
        <v>-17.069799585348999</v>
      </c>
      <c r="S14" s="43">
        <v>51.016214083333303</v>
      </c>
      <c r="T14" s="43">
        <v>52.760174879060102</v>
      </c>
      <c r="U14" s="46">
        <v>-3.4184441692950598</v>
      </c>
    </row>
    <row r="15" spans="1:23" ht="12" thickBot="1">
      <c r="A15" s="67"/>
      <c r="B15" s="56" t="s">
        <v>13</v>
      </c>
      <c r="C15" s="57"/>
      <c r="D15" s="43">
        <v>90745.2601</v>
      </c>
      <c r="E15" s="43">
        <v>91820</v>
      </c>
      <c r="F15" s="44">
        <v>98.829514375952996</v>
      </c>
      <c r="G15" s="45"/>
      <c r="H15" s="45"/>
      <c r="I15" s="43">
        <v>10559.9193</v>
      </c>
      <c r="J15" s="44">
        <v>11.6368825086436</v>
      </c>
      <c r="K15" s="45"/>
      <c r="L15" s="45"/>
      <c r="M15" s="45"/>
      <c r="N15" s="43">
        <v>1047152.0111999999</v>
      </c>
      <c r="O15" s="43">
        <v>10054702.9224</v>
      </c>
      <c r="P15" s="43">
        <v>4990</v>
      </c>
      <c r="Q15" s="43">
        <v>5474</v>
      </c>
      <c r="R15" s="44">
        <v>-8.8417975886006506</v>
      </c>
      <c r="S15" s="43">
        <v>18.1854228657315</v>
      </c>
      <c r="T15" s="43">
        <v>18.771307581293399</v>
      </c>
      <c r="U15" s="46">
        <v>-3.2217272036382498</v>
      </c>
    </row>
    <row r="16" spans="1:23" ht="12" thickBot="1">
      <c r="A16" s="67"/>
      <c r="B16" s="56" t="s">
        <v>14</v>
      </c>
      <c r="C16" s="57"/>
      <c r="D16" s="43">
        <v>826348.43180000002</v>
      </c>
      <c r="E16" s="43">
        <v>855638</v>
      </c>
      <c r="F16" s="44">
        <v>96.576873841507805</v>
      </c>
      <c r="G16" s="45"/>
      <c r="H16" s="45"/>
      <c r="I16" s="43">
        <v>77159.415699999998</v>
      </c>
      <c r="J16" s="44">
        <v>9.3373948241091096</v>
      </c>
      <c r="K16" s="45"/>
      <c r="L16" s="45"/>
      <c r="M16" s="45"/>
      <c r="N16" s="43">
        <v>10842334.937000001</v>
      </c>
      <c r="O16" s="43">
        <v>86777189.7817</v>
      </c>
      <c r="P16" s="43">
        <v>70872</v>
      </c>
      <c r="Q16" s="43">
        <v>81099</v>
      </c>
      <c r="R16" s="44">
        <v>-12.610513076610101</v>
      </c>
      <c r="S16" s="43">
        <v>11.6597306665538</v>
      </c>
      <c r="T16" s="43">
        <v>12.298001140581301</v>
      </c>
      <c r="U16" s="46">
        <v>-5.4741442343807396</v>
      </c>
    </row>
    <row r="17" spans="1:21" ht="12" thickBot="1">
      <c r="A17" s="67"/>
      <c r="B17" s="56" t="s">
        <v>15</v>
      </c>
      <c r="C17" s="57"/>
      <c r="D17" s="43">
        <v>470669.96230000001</v>
      </c>
      <c r="E17" s="43">
        <v>695002</v>
      </c>
      <c r="F17" s="44">
        <v>67.722101850066593</v>
      </c>
      <c r="G17" s="45"/>
      <c r="H17" s="45"/>
      <c r="I17" s="43">
        <v>42285.560700000002</v>
      </c>
      <c r="J17" s="44">
        <v>8.9841213774011006</v>
      </c>
      <c r="K17" s="45"/>
      <c r="L17" s="45"/>
      <c r="M17" s="45"/>
      <c r="N17" s="43">
        <v>4880218.6124999998</v>
      </c>
      <c r="O17" s="43">
        <v>58671429.656800002</v>
      </c>
      <c r="P17" s="43">
        <v>11485</v>
      </c>
      <c r="Q17" s="43">
        <v>13118</v>
      </c>
      <c r="R17" s="44">
        <v>-12.4485439853636</v>
      </c>
      <c r="S17" s="43">
        <v>40.981276647801501</v>
      </c>
      <c r="T17" s="43">
        <v>31.446272915078499</v>
      </c>
      <c r="U17" s="46">
        <v>23.266731816746599</v>
      </c>
    </row>
    <row r="18" spans="1:21" ht="12" thickBot="1">
      <c r="A18" s="67"/>
      <c r="B18" s="56" t="s">
        <v>16</v>
      </c>
      <c r="C18" s="57"/>
      <c r="D18" s="43">
        <v>1818590.9395000001</v>
      </c>
      <c r="E18" s="43">
        <v>1702129</v>
      </c>
      <c r="F18" s="44">
        <v>106.842133557445</v>
      </c>
      <c r="G18" s="45"/>
      <c r="H18" s="45"/>
      <c r="I18" s="43">
        <v>260152.0055</v>
      </c>
      <c r="J18" s="44">
        <v>14.305141406430099</v>
      </c>
      <c r="K18" s="45"/>
      <c r="L18" s="45"/>
      <c r="M18" s="45"/>
      <c r="N18" s="43">
        <v>19963156.954</v>
      </c>
      <c r="O18" s="43">
        <v>151332811.45120001</v>
      </c>
      <c r="P18" s="43">
        <v>92620</v>
      </c>
      <c r="Q18" s="43">
        <v>101158</v>
      </c>
      <c r="R18" s="44">
        <v>-8.4402617687182406</v>
      </c>
      <c r="S18" s="43">
        <v>19.634970195422198</v>
      </c>
      <c r="T18" s="43">
        <v>17.785669126515</v>
      </c>
      <c r="U18" s="46">
        <v>9.4184052764101196</v>
      </c>
    </row>
    <row r="19" spans="1:21" ht="12" thickBot="1">
      <c r="A19" s="67"/>
      <c r="B19" s="56" t="s">
        <v>17</v>
      </c>
      <c r="C19" s="57"/>
      <c r="D19" s="43">
        <v>427608.47230000002</v>
      </c>
      <c r="E19" s="43">
        <v>592030</v>
      </c>
      <c r="F19" s="44">
        <v>72.227500684087005</v>
      </c>
      <c r="G19" s="45"/>
      <c r="H19" s="45"/>
      <c r="I19" s="43">
        <v>46275.9643</v>
      </c>
      <c r="J19" s="44">
        <v>10.8220410253083</v>
      </c>
      <c r="K19" s="45"/>
      <c r="L19" s="45"/>
      <c r="M19" s="45"/>
      <c r="N19" s="43">
        <v>6040623.9989999998</v>
      </c>
      <c r="O19" s="43">
        <v>53663173.465099998</v>
      </c>
      <c r="P19" s="43">
        <v>10628</v>
      </c>
      <c r="Q19" s="43">
        <v>12072</v>
      </c>
      <c r="R19" s="44">
        <v>-11.961563949635501</v>
      </c>
      <c r="S19" s="43">
        <v>40.234143046669203</v>
      </c>
      <c r="T19" s="43">
        <v>40.703653031809097</v>
      </c>
      <c r="U19" s="46">
        <v>-1.16694416629021</v>
      </c>
    </row>
    <row r="20" spans="1:21" ht="12" thickBot="1">
      <c r="A20" s="67"/>
      <c r="B20" s="56" t="s">
        <v>18</v>
      </c>
      <c r="C20" s="57"/>
      <c r="D20" s="43">
        <v>704313.89439999999</v>
      </c>
      <c r="E20" s="43">
        <v>865781</v>
      </c>
      <c r="F20" s="44">
        <v>81.350121381735093</v>
      </c>
      <c r="G20" s="45"/>
      <c r="H20" s="45"/>
      <c r="I20" s="43">
        <v>41453.329400000002</v>
      </c>
      <c r="J20" s="44">
        <v>5.8856327739088297</v>
      </c>
      <c r="K20" s="45"/>
      <c r="L20" s="45"/>
      <c r="M20" s="45"/>
      <c r="N20" s="43">
        <v>10477743.0713</v>
      </c>
      <c r="O20" s="43">
        <v>89788666.591900006</v>
      </c>
      <c r="P20" s="43">
        <v>33014</v>
      </c>
      <c r="Q20" s="43">
        <v>37959</v>
      </c>
      <c r="R20" s="44">
        <v>-13.0272135725388</v>
      </c>
      <c r="S20" s="43">
        <v>21.3337945841158</v>
      </c>
      <c r="T20" s="43">
        <v>22.301424339418801</v>
      </c>
      <c r="U20" s="46">
        <v>-4.5356664117478296</v>
      </c>
    </row>
    <row r="21" spans="1:21" ht="12" thickBot="1">
      <c r="A21" s="67"/>
      <c r="B21" s="56" t="s">
        <v>19</v>
      </c>
      <c r="C21" s="57"/>
      <c r="D21" s="43">
        <v>311345.9816</v>
      </c>
      <c r="E21" s="43">
        <v>366054</v>
      </c>
      <c r="F21" s="44">
        <v>85.054659039376702</v>
      </c>
      <c r="G21" s="45"/>
      <c r="H21" s="45"/>
      <c r="I21" s="43">
        <v>41506.069100000001</v>
      </c>
      <c r="J21" s="44">
        <v>13.3311722498236</v>
      </c>
      <c r="K21" s="45"/>
      <c r="L21" s="45"/>
      <c r="M21" s="45"/>
      <c r="N21" s="43">
        <v>4012349.6801</v>
      </c>
      <c r="O21" s="43">
        <v>32077869.051800001</v>
      </c>
      <c r="P21" s="43">
        <v>31246</v>
      </c>
      <c r="Q21" s="43">
        <v>36406</v>
      </c>
      <c r="R21" s="44">
        <v>-14.173487886612101</v>
      </c>
      <c r="S21" s="43">
        <v>9.9643468475964898</v>
      </c>
      <c r="T21" s="43">
        <v>10.213902939076</v>
      </c>
      <c r="U21" s="46">
        <v>-2.50449021191673</v>
      </c>
    </row>
    <row r="22" spans="1:21" ht="12" thickBot="1">
      <c r="A22" s="67"/>
      <c r="B22" s="56" t="s">
        <v>20</v>
      </c>
      <c r="C22" s="57"/>
      <c r="D22" s="43">
        <v>1174101.1346</v>
      </c>
      <c r="E22" s="43">
        <v>1028722</v>
      </c>
      <c r="F22" s="44">
        <v>114.132013760763</v>
      </c>
      <c r="G22" s="45"/>
      <c r="H22" s="45"/>
      <c r="I22" s="43">
        <v>143007.37659999999</v>
      </c>
      <c r="J22" s="44">
        <v>12.180158283274301</v>
      </c>
      <c r="K22" s="45"/>
      <c r="L22" s="45"/>
      <c r="M22" s="45"/>
      <c r="N22" s="43">
        <v>14582722.937999999</v>
      </c>
      <c r="O22" s="43">
        <v>116216060.19069999</v>
      </c>
      <c r="P22" s="43">
        <v>80785</v>
      </c>
      <c r="Q22" s="43">
        <v>91764</v>
      </c>
      <c r="R22" s="44">
        <v>-11.9643869055403</v>
      </c>
      <c r="S22" s="43">
        <v>14.533652715231799</v>
      </c>
      <c r="T22" s="43">
        <v>14.8650201200907</v>
      </c>
      <c r="U22" s="46">
        <v>-2.2800008459786199</v>
      </c>
    </row>
    <row r="23" spans="1:21" ht="12" thickBot="1">
      <c r="A23" s="67"/>
      <c r="B23" s="56" t="s">
        <v>21</v>
      </c>
      <c r="C23" s="57"/>
      <c r="D23" s="43">
        <v>2214050.2368000001</v>
      </c>
      <c r="E23" s="43">
        <v>2316889</v>
      </c>
      <c r="F23" s="44">
        <v>95.561342679774498</v>
      </c>
      <c r="G23" s="45"/>
      <c r="H23" s="45"/>
      <c r="I23" s="43">
        <v>183391.2224</v>
      </c>
      <c r="J23" s="44">
        <v>8.2830650972517308</v>
      </c>
      <c r="K23" s="45"/>
      <c r="L23" s="45"/>
      <c r="M23" s="45"/>
      <c r="N23" s="43">
        <v>28513369.3495</v>
      </c>
      <c r="O23" s="43">
        <v>235048172.57390001</v>
      </c>
      <c r="P23" s="43">
        <v>81042</v>
      </c>
      <c r="Q23" s="43">
        <v>95027</v>
      </c>
      <c r="R23" s="44">
        <v>-14.716869942227</v>
      </c>
      <c r="S23" s="43">
        <v>27.319787724883401</v>
      </c>
      <c r="T23" s="43">
        <v>27.674080199311799</v>
      </c>
      <c r="U23" s="46">
        <v>-1.2968346533149799</v>
      </c>
    </row>
    <row r="24" spans="1:21" ht="12" thickBot="1">
      <c r="A24" s="67"/>
      <c r="B24" s="56" t="s">
        <v>22</v>
      </c>
      <c r="C24" s="57"/>
      <c r="D24" s="43">
        <v>308627.13390000002</v>
      </c>
      <c r="E24" s="43">
        <v>370085</v>
      </c>
      <c r="F24" s="44">
        <v>83.393580907088904</v>
      </c>
      <c r="G24" s="45"/>
      <c r="H24" s="45"/>
      <c r="I24" s="43">
        <v>49613.017399999997</v>
      </c>
      <c r="J24" s="44">
        <v>16.075390641470701</v>
      </c>
      <c r="K24" s="45"/>
      <c r="L24" s="45"/>
      <c r="M24" s="45"/>
      <c r="N24" s="43">
        <v>3901489.9544000002</v>
      </c>
      <c r="O24" s="43">
        <v>27129817.459100001</v>
      </c>
      <c r="P24" s="43">
        <v>35474</v>
      </c>
      <c r="Q24" s="43">
        <v>40269</v>
      </c>
      <c r="R24" s="44">
        <v>-11.907422583128501</v>
      </c>
      <c r="S24" s="43">
        <v>8.70009398150758</v>
      </c>
      <c r="T24" s="43">
        <v>8.9105650848046896</v>
      </c>
      <c r="U24" s="46">
        <v>-2.4191819507291501</v>
      </c>
    </row>
    <row r="25" spans="1:21" ht="12" thickBot="1">
      <c r="A25" s="67"/>
      <c r="B25" s="56" t="s">
        <v>23</v>
      </c>
      <c r="C25" s="57"/>
      <c r="D25" s="43">
        <v>195345.85949999999</v>
      </c>
      <c r="E25" s="43">
        <v>209080</v>
      </c>
      <c r="F25" s="44">
        <v>93.431155299406896</v>
      </c>
      <c r="G25" s="45"/>
      <c r="H25" s="45"/>
      <c r="I25" s="43">
        <v>21978.645199999999</v>
      </c>
      <c r="J25" s="44">
        <v>11.2511446396948</v>
      </c>
      <c r="K25" s="45"/>
      <c r="L25" s="45"/>
      <c r="M25" s="45"/>
      <c r="N25" s="43">
        <v>2737656.6548000001</v>
      </c>
      <c r="O25" s="43">
        <v>20376888.240699999</v>
      </c>
      <c r="P25" s="43">
        <v>17828</v>
      </c>
      <c r="Q25" s="43">
        <v>21356</v>
      </c>
      <c r="R25" s="44">
        <v>-16.519947555721998</v>
      </c>
      <c r="S25" s="43">
        <v>10.957250364595</v>
      </c>
      <c r="T25" s="43">
        <v>12.418724995317501</v>
      </c>
      <c r="U25" s="46">
        <v>-13.3379687612575</v>
      </c>
    </row>
    <row r="26" spans="1:21" ht="12" thickBot="1">
      <c r="A26" s="67"/>
      <c r="B26" s="56" t="s">
        <v>24</v>
      </c>
      <c r="C26" s="57"/>
      <c r="D26" s="43">
        <v>564377.40040000004</v>
      </c>
      <c r="E26" s="43">
        <v>503236</v>
      </c>
      <c r="F26" s="44">
        <v>112.149647560985</v>
      </c>
      <c r="G26" s="45"/>
      <c r="H26" s="45"/>
      <c r="I26" s="43">
        <v>100631.5241</v>
      </c>
      <c r="J26" s="44">
        <v>17.830537514202</v>
      </c>
      <c r="K26" s="45"/>
      <c r="L26" s="45"/>
      <c r="M26" s="45"/>
      <c r="N26" s="43">
        <v>7124349.3466999996</v>
      </c>
      <c r="O26" s="43">
        <v>55166442.242700003</v>
      </c>
      <c r="P26" s="43">
        <v>47066</v>
      </c>
      <c r="Q26" s="43">
        <v>54516</v>
      </c>
      <c r="R26" s="44">
        <v>-13.6657128182552</v>
      </c>
      <c r="S26" s="43">
        <v>11.991191101857</v>
      </c>
      <c r="T26" s="43">
        <v>12.394839815833899</v>
      </c>
      <c r="U26" s="46">
        <v>-3.3662103334706099</v>
      </c>
    </row>
    <row r="27" spans="1:21" ht="12" thickBot="1">
      <c r="A27" s="67"/>
      <c r="B27" s="56" t="s">
        <v>25</v>
      </c>
      <c r="C27" s="57"/>
      <c r="D27" s="43">
        <v>249948.52960000001</v>
      </c>
      <c r="E27" s="43">
        <v>298100</v>
      </c>
      <c r="F27" s="44">
        <v>83.847208856088599</v>
      </c>
      <c r="G27" s="45"/>
      <c r="H27" s="45"/>
      <c r="I27" s="43">
        <v>71238.084400000007</v>
      </c>
      <c r="J27" s="44">
        <v>28.501101612401701</v>
      </c>
      <c r="K27" s="45"/>
      <c r="L27" s="45"/>
      <c r="M27" s="45"/>
      <c r="N27" s="43">
        <v>2861491.3402</v>
      </c>
      <c r="O27" s="43">
        <v>22410894.365400001</v>
      </c>
      <c r="P27" s="43">
        <v>38402</v>
      </c>
      <c r="Q27" s="43">
        <v>40870</v>
      </c>
      <c r="R27" s="44">
        <v>-6.0386591632003901</v>
      </c>
      <c r="S27" s="43">
        <v>6.5087372949325601</v>
      </c>
      <c r="T27" s="43">
        <v>6.3922308221189201</v>
      </c>
      <c r="U27" s="46">
        <v>1.79000115589774</v>
      </c>
    </row>
    <row r="28" spans="1:21" ht="12" thickBot="1">
      <c r="A28" s="67"/>
      <c r="B28" s="56" t="s">
        <v>26</v>
      </c>
      <c r="C28" s="57"/>
      <c r="D28" s="43">
        <v>849855.50459999999</v>
      </c>
      <c r="E28" s="43">
        <v>843384</v>
      </c>
      <c r="F28" s="44">
        <v>100.767325986739</v>
      </c>
      <c r="G28" s="45"/>
      <c r="H28" s="45"/>
      <c r="I28" s="43">
        <v>22781.8701</v>
      </c>
      <c r="J28" s="44">
        <v>2.68067571212858</v>
      </c>
      <c r="K28" s="45"/>
      <c r="L28" s="45"/>
      <c r="M28" s="45"/>
      <c r="N28" s="43">
        <v>11023518.7092</v>
      </c>
      <c r="O28" s="43">
        <v>79089482.634599999</v>
      </c>
      <c r="P28" s="43">
        <v>50288</v>
      </c>
      <c r="Q28" s="43">
        <v>57138</v>
      </c>
      <c r="R28" s="44">
        <v>-11.9885190241171</v>
      </c>
      <c r="S28" s="43">
        <v>16.899767431594</v>
      </c>
      <c r="T28" s="43">
        <v>18.012799417200501</v>
      </c>
      <c r="U28" s="46">
        <v>-6.5860787144658399</v>
      </c>
    </row>
    <row r="29" spans="1:21" ht="12" thickBot="1">
      <c r="A29" s="67"/>
      <c r="B29" s="56" t="s">
        <v>27</v>
      </c>
      <c r="C29" s="57"/>
      <c r="D29" s="43">
        <v>683903.46900000004</v>
      </c>
      <c r="E29" s="43">
        <v>604495</v>
      </c>
      <c r="F29" s="44">
        <v>113.13633181415901</v>
      </c>
      <c r="G29" s="45"/>
      <c r="H29" s="45"/>
      <c r="I29" s="43">
        <v>115529.2931</v>
      </c>
      <c r="J29" s="44">
        <v>16.892631538910901</v>
      </c>
      <c r="K29" s="45"/>
      <c r="L29" s="45"/>
      <c r="M29" s="45"/>
      <c r="N29" s="43">
        <v>8003094.3207999999</v>
      </c>
      <c r="O29" s="43">
        <v>56143500.251699999</v>
      </c>
      <c r="P29" s="43">
        <v>104218</v>
      </c>
      <c r="Q29" s="43">
        <v>112788</v>
      </c>
      <c r="R29" s="44">
        <v>-7.5983260630563496</v>
      </c>
      <c r="S29" s="43">
        <v>6.5622394308084999</v>
      </c>
      <c r="T29" s="43">
        <v>6.59395480547576</v>
      </c>
      <c r="U29" s="46">
        <v>-0.48330108953908502</v>
      </c>
    </row>
    <row r="30" spans="1:21" ht="12" thickBot="1">
      <c r="A30" s="67"/>
      <c r="B30" s="56" t="s">
        <v>28</v>
      </c>
      <c r="C30" s="57"/>
      <c r="D30" s="43">
        <v>1148459.0728</v>
      </c>
      <c r="E30" s="43">
        <v>1123248</v>
      </c>
      <c r="F30" s="44">
        <v>102.244479651867</v>
      </c>
      <c r="G30" s="45"/>
      <c r="H30" s="45"/>
      <c r="I30" s="43">
        <v>209738.0889</v>
      </c>
      <c r="J30" s="44">
        <v>18.262565368450499</v>
      </c>
      <c r="K30" s="45"/>
      <c r="L30" s="45"/>
      <c r="M30" s="45"/>
      <c r="N30" s="43">
        <v>15290433.738299999</v>
      </c>
      <c r="O30" s="43">
        <v>117670626.2289</v>
      </c>
      <c r="P30" s="43">
        <v>84253</v>
      </c>
      <c r="Q30" s="43">
        <v>103836</v>
      </c>
      <c r="R30" s="44">
        <v>-18.8595477483724</v>
      </c>
      <c r="S30" s="43">
        <v>13.6310763153834</v>
      </c>
      <c r="T30" s="43">
        <v>13.768177140876</v>
      </c>
      <c r="U30" s="46">
        <v>-1.0057960378216</v>
      </c>
    </row>
    <row r="31" spans="1:21" ht="12" thickBot="1">
      <c r="A31" s="67"/>
      <c r="B31" s="56" t="s">
        <v>29</v>
      </c>
      <c r="C31" s="57"/>
      <c r="D31" s="43">
        <v>743748.28729999997</v>
      </c>
      <c r="E31" s="43">
        <v>728586</v>
      </c>
      <c r="F31" s="44">
        <v>102.08105663572999</v>
      </c>
      <c r="G31" s="45"/>
      <c r="H31" s="45"/>
      <c r="I31" s="43">
        <v>31173.3282</v>
      </c>
      <c r="J31" s="44">
        <v>4.19138151069461</v>
      </c>
      <c r="K31" s="45"/>
      <c r="L31" s="45"/>
      <c r="M31" s="45"/>
      <c r="N31" s="43">
        <v>10506690.6973</v>
      </c>
      <c r="O31" s="43">
        <v>87453063.556400001</v>
      </c>
      <c r="P31" s="43">
        <v>32614</v>
      </c>
      <c r="Q31" s="43">
        <v>47751</v>
      </c>
      <c r="R31" s="44">
        <v>-31.699859688802299</v>
      </c>
      <c r="S31" s="43">
        <v>22.804571266940599</v>
      </c>
      <c r="T31" s="43">
        <v>22.3853933593014</v>
      </c>
      <c r="U31" s="46">
        <v>1.83813106035842</v>
      </c>
    </row>
    <row r="32" spans="1:21" ht="12" thickBot="1">
      <c r="A32" s="67"/>
      <c r="B32" s="56" t="s">
        <v>30</v>
      </c>
      <c r="C32" s="57"/>
      <c r="D32" s="43">
        <v>127513.6234</v>
      </c>
      <c r="E32" s="43">
        <v>140569</v>
      </c>
      <c r="F32" s="44">
        <v>90.712478142406994</v>
      </c>
      <c r="G32" s="45"/>
      <c r="H32" s="45"/>
      <c r="I32" s="43">
        <v>32621.270400000001</v>
      </c>
      <c r="J32" s="44">
        <v>25.582576614319599</v>
      </c>
      <c r="K32" s="45"/>
      <c r="L32" s="45"/>
      <c r="M32" s="45"/>
      <c r="N32" s="43">
        <v>1612637.7785</v>
      </c>
      <c r="O32" s="43">
        <v>13987799.7698</v>
      </c>
      <c r="P32" s="43">
        <v>27455</v>
      </c>
      <c r="Q32" s="43">
        <v>33626</v>
      </c>
      <c r="R32" s="44">
        <v>-18.351870576339699</v>
      </c>
      <c r="S32" s="43">
        <v>4.6444590566381398</v>
      </c>
      <c r="T32" s="43">
        <v>4.39844885802653</v>
      </c>
      <c r="U32" s="46">
        <v>5.2968536402532198</v>
      </c>
    </row>
    <row r="33" spans="1:21" ht="12" thickBot="1">
      <c r="A33" s="67"/>
      <c r="B33" s="56" t="s">
        <v>31</v>
      </c>
      <c r="C33" s="57"/>
      <c r="D33" s="43">
        <v>142.90610000000001</v>
      </c>
      <c r="E33" s="45"/>
      <c r="F33" s="45"/>
      <c r="G33" s="45"/>
      <c r="H33" s="45"/>
      <c r="I33" s="43">
        <v>29.985299999999999</v>
      </c>
      <c r="J33" s="44">
        <v>20.9825192906391</v>
      </c>
      <c r="K33" s="45"/>
      <c r="L33" s="45"/>
      <c r="M33" s="45"/>
      <c r="N33" s="43">
        <v>1947.6564000000001</v>
      </c>
      <c r="O33" s="43">
        <v>11617.165499999999</v>
      </c>
      <c r="P33" s="43">
        <v>24</v>
      </c>
      <c r="Q33" s="43">
        <v>31</v>
      </c>
      <c r="R33" s="44">
        <v>-22.580645161290299</v>
      </c>
      <c r="S33" s="43">
        <v>5.9544208333333302</v>
      </c>
      <c r="T33" s="43">
        <v>5.7765354838709699</v>
      </c>
      <c r="U33" s="46">
        <v>2.9874500718281398</v>
      </c>
    </row>
    <row r="34" spans="1:21" ht="12" thickBot="1">
      <c r="A34" s="67"/>
      <c r="B34" s="56" t="s">
        <v>40</v>
      </c>
      <c r="C34" s="57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3">
        <v>22</v>
      </c>
      <c r="P34" s="45"/>
      <c r="Q34" s="45"/>
      <c r="R34" s="45"/>
      <c r="S34" s="45"/>
      <c r="T34" s="45"/>
      <c r="U34" s="47"/>
    </row>
    <row r="35" spans="1:21" ht="12" thickBot="1">
      <c r="A35" s="67"/>
      <c r="B35" s="56" t="s">
        <v>32</v>
      </c>
      <c r="C35" s="57"/>
      <c r="D35" s="43">
        <v>128511.2194</v>
      </c>
      <c r="E35" s="43">
        <v>163989</v>
      </c>
      <c r="F35" s="44">
        <v>78.365755873869603</v>
      </c>
      <c r="G35" s="45"/>
      <c r="H35" s="45"/>
      <c r="I35" s="43">
        <v>19924.212599999999</v>
      </c>
      <c r="J35" s="44">
        <v>15.503870162483301</v>
      </c>
      <c r="K35" s="45"/>
      <c r="L35" s="45"/>
      <c r="M35" s="45"/>
      <c r="N35" s="43">
        <v>1910895.5985000001</v>
      </c>
      <c r="O35" s="43">
        <v>9700195.0980999991</v>
      </c>
      <c r="P35" s="43">
        <v>10724</v>
      </c>
      <c r="Q35" s="43">
        <v>13272</v>
      </c>
      <c r="R35" s="44">
        <v>-19.198312236286899</v>
      </c>
      <c r="S35" s="43">
        <v>11.9835154233495</v>
      </c>
      <c r="T35" s="43">
        <v>12.0005016726944</v>
      </c>
      <c r="U35" s="46">
        <v>-0.14174679753657601</v>
      </c>
    </row>
    <row r="36" spans="1:21" ht="12" customHeight="1" thickBot="1">
      <c r="A36" s="67"/>
      <c r="B36" s="56" t="s">
        <v>41</v>
      </c>
      <c r="C36" s="57"/>
      <c r="D36" s="45"/>
      <c r="E36" s="43">
        <v>587161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67"/>
      <c r="B37" s="56" t="s">
        <v>42</v>
      </c>
      <c r="C37" s="57"/>
      <c r="D37" s="45"/>
      <c r="E37" s="43">
        <v>252107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67"/>
      <c r="B38" s="56" t="s">
        <v>43</v>
      </c>
      <c r="C38" s="57"/>
      <c r="D38" s="45"/>
      <c r="E38" s="43">
        <v>274961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67"/>
      <c r="B39" s="56" t="s">
        <v>33</v>
      </c>
      <c r="C39" s="57"/>
      <c r="D39" s="43">
        <v>296680.34230000002</v>
      </c>
      <c r="E39" s="43">
        <v>344333</v>
      </c>
      <c r="F39" s="44">
        <v>86.160879816921394</v>
      </c>
      <c r="G39" s="45"/>
      <c r="H39" s="45"/>
      <c r="I39" s="43">
        <v>15764.967199999999</v>
      </c>
      <c r="J39" s="44">
        <v>5.3137889345087199</v>
      </c>
      <c r="K39" s="45"/>
      <c r="L39" s="45"/>
      <c r="M39" s="45"/>
      <c r="N39" s="43">
        <v>3703434.8221999998</v>
      </c>
      <c r="O39" s="43">
        <v>31683071.336599998</v>
      </c>
      <c r="P39" s="43">
        <v>505</v>
      </c>
      <c r="Q39" s="43">
        <v>517</v>
      </c>
      <c r="R39" s="44">
        <v>-2.321083172147</v>
      </c>
      <c r="S39" s="43">
        <v>587.48582633663398</v>
      </c>
      <c r="T39" s="43">
        <v>635.09233288201199</v>
      </c>
      <c r="U39" s="46">
        <v>-8.1034306550399897</v>
      </c>
    </row>
    <row r="40" spans="1:21" ht="12" thickBot="1">
      <c r="A40" s="67"/>
      <c r="B40" s="56" t="s">
        <v>34</v>
      </c>
      <c r="C40" s="57"/>
      <c r="D40" s="43">
        <v>337155.8898</v>
      </c>
      <c r="E40" s="43">
        <v>443124</v>
      </c>
      <c r="F40" s="44">
        <v>76.086127088580199</v>
      </c>
      <c r="G40" s="45"/>
      <c r="H40" s="45"/>
      <c r="I40" s="43">
        <v>22847.107199999999</v>
      </c>
      <c r="J40" s="44">
        <v>6.7764223883358099</v>
      </c>
      <c r="K40" s="45"/>
      <c r="L40" s="45"/>
      <c r="M40" s="45"/>
      <c r="N40" s="43">
        <v>4786192.9200999998</v>
      </c>
      <c r="O40" s="43">
        <v>45630591.366899997</v>
      </c>
      <c r="P40" s="43">
        <v>1827</v>
      </c>
      <c r="Q40" s="43">
        <v>2484</v>
      </c>
      <c r="R40" s="44">
        <v>-26.449275362318801</v>
      </c>
      <c r="S40" s="43">
        <v>184.54071691297199</v>
      </c>
      <c r="T40" s="43">
        <v>203.42857926731099</v>
      </c>
      <c r="U40" s="46">
        <v>-10.235065014538799</v>
      </c>
    </row>
    <row r="41" spans="1:21" ht="12" thickBot="1">
      <c r="A41" s="67"/>
      <c r="B41" s="56" t="s">
        <v>44</v>
      </c>
      <c r="C41" s="57"/>
      <c r="D41" s="45"/>
      <c r="E41" s="43">
        <v>160241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67"/>
      <c r="B42" s="56" t="s">
        <v>45</v>
      </c>
      <c r="C42" s="57"/>
      <c r="D42" s="45"/>
      <c r="E42" s="43">
        <v>71481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68"/>
      <c r="B43" s="56" t="s">
        <v>35</v>
      </c>
      <c r="C43" s="57"/>
      <c r="D43" s="48">
        <v>45032.323100000001</v>
      </c>
      <c r="E43" s="49"/>
      <c r="F43" s="49"/>
      <c r="G43" s="49"/>
      <c r="H43" s="49"/>
      <c r="I43" s="48">
        <v>5618.2790999999997</v>
      </c>
      <c r="J43" s="50">
        <v>12.4761031926421</v>
      </c>
      <c r="K43" s="49"/>
      <c r="L43" s="49"/>
      <c r="M43" s="49"/>
      <c r="N43" s="48">
        <v>398885.19640000002</v>
      </c>
      <c r="O43" s="48">
        <v>3980051.9585000002</v>
      </c>
      <c r="P43" s="48">
        <v>59</v>
      </c>
      <c r="Q43" s="48">
        <v>68</v>
      </c>
      <c r="R43" s="50">
        <v>-13.235294117647101</v>
      </c>
      <c r="S43" s="48">
        <v>763.25971355932199</v>
      </c>
      <c r="T43" s="48">
        <v>732.092247058824</v>
      </c>
      <c r="U43" s="51">
        <v>4.0834680445997602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69" t="s">
        <v>53</v>
      </c>
      <c r="B1" s="70" t="s">
        <v>36</v>
      </c>
      <c r="C1" s="69" t="s">
        <v>37</v>
      </c>
      <c r="D1" s="69" t="s">
        <v>38</v>
      </c>
      <c r="E1" s="69" t="s">
        <v>39</v>
      </c>
      <c r="F1" s="69" t="s">
        <v>46</v>
      </c>
      <c r="G1" s="69" t="s">
        <v>39</v>
      </c>
      <c r="H1" s="69" t="s">
        <v>47</v>
      </c>
    </row>
    <row r="2" spans="1:8" ht="14.25">
      <c r="A2" s="71">
        <v>1</v>
      </c>
      <c r="B2" s="72">
        <v>12</v>
      </c>
      <c r="C2" s="71">
        <v>44646</v>
      </c>
      <c r="D2" s="71">
        <v>448762.02988119703</v>
      </c>
      <c r="E2" s="71">
        <v>343907.59048888902</v>
      </c>
      <c r="F2" s="71">
        <v>104854.43939230801</v>
      </c>
      <c r="G2" s="71">
        <v>343907.59048888902</v>
      </c>
      <c r="H2" s="71">
        <v>0.23365265421423101</v>
      </c>
    </row>
    <row r="3" spans="1:8" ht="14.25">
      <c r="A3" s="71">
        <v>2</v>
      </c>
      <c r="B3" s="72">
        <v>13</v>
      </c>
      <c r="C3" s="71">
        <v>15346.668</v>
      </c>
      <c r="D3" s="71">
        <v>109762.386493609</v>
      </c>
      <c r="E3" s="71">
        <v>90092.984368958496</v>
      </c>
      <c r="F3" s="71">
        <v>19669.402124650202</v>
      </c>
      <c r="G3" s="71">
        <v>90092.984368958496</v>
      </c>
      <c r="H3" s="71">
        <v>0.17919984024578001</v>
      </c>
    </row>
    <row r="4" spans="1:8" ht="14.25">
      <c r="A4" s="71">
        <v>3</v>
      </c>
      <c r="B4" s="72">
        <v>14</v>
      </c>
      <c r="C4" s="71">
        <v>121499</v>
      </c>
      <c r="D4" s="71">
        <v>150651.88001367499</v>
      </c>
      <c r="E4" s="71">
        <v>117797.651753846</v>
      </c>
      <c r="F4" s="71">
        <v>32854.228259829099</v>
      </c>
      <c r="G4" s="71">
        <v>117797.651753846</v>
      </c>
      <c r="H4" s="71">
        <v>0.21808043986471801</v>
      </c>
    </row>
    <row r="5" spans="1:8" ht="14.25">
      <c r="A5" s="71">
        <v>4</v>
      </c>
      <c r="B5" s="72">
        <v>15</v>
      </c>
      <c r="C5" s="71">
        <v>2997</v>
      </c>
      <c r="D5" s="71">
        <v>37720.615573504299</v>
      </c>
      <c r="E5" s="71">
        <v>31633.706804273501</v>
      </c>
      <c r="F5" s="71">
        <v>6086.9087692307703</v>
      </c>
      <c r="G5" s="71">
        <v>31633.706804273501</v>
      </c>
      <c r="H5" s="71">
        <v>0.16136822468789</v>
      </c>
    </row>
    <row r="6" spans="1:8" ht="14.25">
      <c r="A6" s="71">
        <v>5</v>
      </c>
      <c r="B6" s="72">
        <v>16</v>
      </c>
      <c r="C6" s="71">
        <v>2742</v>
      </c>
      <c r="D6" s="71">
        <v>122894.762535897</v>
      </c>
      <c r="E6" s="71">
        <v>130443.483687179</v>
      </c>
      <c r="F6" s="71">
        <v>-7548.7211512820504</v>
      </c>
      <c r="G6" s="71">
        <v>130443.483687179</v>
      </c>
      <c r="H6" s="71">
        <v>-6.1424270615902603E-2</v>
      </c>
    </row>
    <row r="7" spans="1:8" ht="14.25">
      <c r="A7" s="71">
        <v>6</v>
      </c>
      <c r="B7" s="72">
        <v>17</v>
      </c>
      <c r="C7" s="71">
        <v>16581</v>
      </c>
      <c r="D7" s="71">
        <v>249108.34067179501</v>
      </c>
      <c r="E7" s="71">
        <v>188916.635176068</v>
      </c>
      <c r="F7" s="71">
        <v>60191.705495726499</v>
      </c>
      <c r="G7" s="71">
        <v>188916.635176068</v>
      </c>
      <c r="H7" s="71">
        <v>0.24162862364785401</v>
      </c>
    </row>
    <row r="8" spans="1:8" ht="14.25">
      <c r="A8" s="71">
        <v>7</v>
      </c>
      <c r="B8" s="72">
        <v>18</v>
      </c>
      <c r="C8" s="71">
        <v>38401</v>
      </c>
      <c r="D8" s="71">
        <v>122438.902117094</v>
      </c>
      <c r="E8" s="71">
        <v>110781.155129915</v>
      </c>
      <c r="F8" s="71">
        <v>11657.7469871795</v>
      </c>
      <c r="G8" s="71">
        <v>110781.155129915</v>
      </c>
      <c r="H8" s="71">
        <v>9.5212769680265805E-2</v>
      </c>
    </row>
    <row r="9" spans="1:8" ht="14.25">
      <c r="A9" s="71">
        <v>8</v>
      </c>
      <c r="B9" s="72">
        <v>19</v>
      </c>
      <c r="C9" s="71">
        <v>20972</v>
      </c>
      <c r="D9" s="71">
        <v>90745.355640170907</v>
      </c>
      <c r="E9" s="71">
        <v>80185.341594017096</v>
      </c>
      <c r="F9" s="71">
        <v>10560.014046153799</v>
      </c>
      <c r="G9" s="71">
        <v>80185.341594017096</v>
      </c>
      <c r="H9" s="71">
        <v>0.11636974665708601</v>
      </c>
    </row>
    <row r="10" spans="1:8" ht="14.25">
      <c r="A10" s="71">
        <v>9</v>
      </c>
      <c r="B10" s="72">
        <v>21</v>
      </c>
      <c r="C10" s="71">
        <v>222653</v>
      </c>
      <c r="D10" s="71">
        <v>826347.91200000001</v>
      </c>
      <c r="E10" s="71">
        <v>749189.01610000001</v>
      </c>
      <c r="F10" s="71">
        <v>77158.895900000003</v>
      </c>
      <c r="G10" s="71">
        <v>749189.01610000001</v>
      </c>
      <c r="H10" s="71">
        <v>9.3373377943502298E-2</v>
      </c>
    </row>
    <row r="11" spans="1:8" ht="14.25">
      <c r="A11" s="71">
        <v>10</v>
      </c>
      <c r="B11" s="72">
        <v>22</v>
      </c>
      <c r="C11" s="71">
        <v>40014</v>
      </c>
      <c r="D11" s="71">
        <v>470669.98143846198</v>
      </c>
      <c r="E11" s="71">
        <v>428384.40054615401</v>
      </c>
      <c r="F11" s="71">
        <v>42285.580892307698</v>
      </c>
      <c r="G11" s="71">
        <v>428384.40054615401</v>
      </c>
      <c r="H11" s="71">
        <v>8.9841253022074005E-2</v>
      </c>
    </row>
    <row r="12" spans="1:8" ht="14.25">
      <c r="A12" s="71">
        <v>11</v>
      </c>
      <c r="B12" s="72">
        <v>23</v>
      </c>
      <c r="C12" s="71">
        <v>265156.685</v>
      </c>
      <c r="D12" s="71">
        <v>1818590.9624820501</v>
      </c>
      <c r="E12" s="71">
        <v>1558438.9315641001</v>
      </c>
      <c r="F12" s="71">
        <v>260152.03091794901</v>
      </c>
      <c r="G12" s="71">
        <v>1558438.9315641001</v>
      </c>
      <c r="H12" s="71">
        <v>0.14305142623324599</v>
      </c>
    </row>
    <row r="13" spans="1:8" ht="14.25">
      <c r="A13" s="71">
        <v>12</v>
      </c>
      <c r="B13" s="72">
        <v>24</v>
      </c>
      <c r="C13" s="71">
        <v>19604</v>
      </c>
      <c r="D13" s="71">
        <v>427608.47004615399</v>
      </c>
      <c r="E13" s="71">
        <v>381332.50736153801</v>
      </c>
      <c r="F13" s="71">
        <v>46275.962684615399</v>
      </c>
      <c r="G13" s="71">
        <v>381332.50736153801</v>
      </c>
      <c r="H13" s="71">
        <v>0.108220407045774</v>
      </c>
    </row>
    <row r="14" spans="1:8" ht="14.25">
      <c r="A14" s="71">
        <v>13</v>
      </c>
      <c r="B14" s="72">
        <v>25</v>
      </c>
      <c r="C14" s="71">
        <v>63896</v>
      </c>
      <c r="D14" s="71">
        <v>704313.88859999995</v>
      </c>
      <c r="E14" s="71">
        <v>662860.56499999994</v>
      </c>
      <c r="F14" s="71">
        <v>41453.323600000003</v>
      </c>
      <c r="G14" s="71">
        <v>662860.56499999994</v>
      </c>
      <c r="H14" s="71">
        <v>5.8856319988803397E-2</v>
      </c>
    </row>
    <row r="15" spans="1:8" ht="14.25">
      <c r="A15" s="71">
        <v>14</v>
      </c>
      <c r="B15" s="72">
        <v>26</v>
      </c>
      <c r="C15" s="71">
        <v>64848</v>
      </c>
      <c r="D15" s="71">
        <v>311345.78808259597</v>
      </c>
      <c r="E15" s="71">
        <v>269839.912261947</v>
      </c>
      <c r="F15" s="71">
        <v>41505.875820649002</v>
      </c>
      <c r="G15" s="71">
        <v>269839.912261947</v>
      </c>
      <c r="H15" s="71">
        <v>0.13331118457153501</v>
      </c>
    </row>
    <row r="16" spans="1:8" ht="14.25">
      <c r="A16" s="71">
        <v>15</v>
      </c>
      <c r="B16" s="72">
        <v>27</v>
      </c>
      <c r="C16" s="71">
        <v>208989.08</v>
      </c>
      <c r="D16" s="71">
        <v>1174101.35127522</v>
      </c>
      <c r="E16" s="71">
        <v>1031093.7575389399</v>
      </c>
      <c r="F16" s="71">
        <v>143007.59373628299</v>
      </c>
      <c r="G16" s="71">
        <v>1031093.7575389399</v>
      </c>
      <c r="H16" s="71">
        <v>0.121801745293078</v>
      </c>
    </row>
    <row r="17" spans="1:8" ht="14.25">
      <c r="A17" s="71">
        <v>16</v>
      </c>
      <c r="B17" s="72">
        <v>29</v>
      </c>
      <c r="C17" s="71">
        <v>189780</v>
      </c>
      <c r="D17" s="71">
        <v>2214051.3370880298</v>
      </c>
      <c r="E17" s="71">
        <v>2030659.04801538</v>
      </c>
      <c r="F17" s="71">
        <v>183392.28907264999</v>
      </c>
      <c r="G17" s="71">
        <v>2030659.04801538</v>
      </c>
      <c r="H17" s="71">
        <v>8.2831091583382602E-2</v>
      </c>
    </row>
    <row r="18" spans="1:8" ht="14.25">
      <c r="A18" s="71">
        <v>17</v>
      </c>
      <c r="B18" s="72">
        <v>31</v>
      </c>
      <c r="C18" s="71">
        <v>48308.697</v>
      </c>
      <c r="D18" s="71">
        <v>308627.14779163501</v>
      </c>
      <c r="E18" s="71">
        <v>259014.101540395</v>
      </c>
      <c r="F18" s="71">
        <v>49613.046251239299</v>
      </c>
      <c r="G18" s="71">
        <v>259014.101540395</v>
      </c>
      <c r="H18" s="71">
        <v>0.16075399266151</v>
      </c>
    </row>
    <row r="19" spans="1:8" ht="14.25">
      <c r="A19" s="71">
        <v>18</v>
      </c>
      <c r="B19" s="72">
        <v>32</v>
      </c>
      <c r="C19" s="71">
        <v>12078.449000000001</v>
      </c>
      <c r="D19" s="71">
        <v>195345.861428326</v>
      </c>
      <c r="E19" s="71">
        <v>173367.209917484</v>
      </c>
      <c r="F19" s="71">
        <v>21978.651510842399</v>
      </c>
      <c r="G19" s="71">
        <v>173367.209917484</v>
      </c>
      <c r="H19" s="71">
        <v>0.112511477592304</v>
      </c>
    </row>
    <row r="20" spans="1:8" ht="14.25">
      <c r="A20" s="71">
        <v>19</v>
      </c>
      <c r="B20" s="72">
        <v>33</v>
      </c>
      <c r="C20" s="71">
        <v>60246.713000000003</v>
      </c>
      <c r="D20" s="71">
        <v>564377.32676833798</v>
      </c>
      <c r="E20" s="71">
        <v>463746.01199190097</v>
      </c>
      <c r="F20" s="71">
        <v>100631.314776438</v>
      </c>
      <c r="G20" s="71">
        <v>463746.01199190097</v>
      </c>
      <c r="H20" s="71">
        <v>0.17830502751175201</v>
      </c>
    </row>
    <row r="21" spans="1:8" ht="14.25">
      <c r="A21" s="71">
        <v>20</v>
      </c>
      <c r="B21" s="72">
        <v>34</v>
      </c>
      <c r="C21" s="71">
        <v>52256.408000000003</v>
      </c>
      <c r="D21" s="71">
        <v>249948.49594936101</v>
      </c>
      <c r="E21" s="71">
        <v>178710.44827698401</v>
      </c>
      <c r="F21" s="71">
        <v>71238.047672376604</v>
      </c>
      <c r="G21" s="71">
        <v>178710.44827698401</v>
      </c>
      <c r="H21" s="71">
        <v>0.28501090755436798</v>
      </c>
    </row>
    <row r="22" spans="1:8" ht="14.25">
      <c r="A22" s="71">
        <v>21</v>
      </c>
      <c r="B22" s="72">
        <v>35</v>
      </c>
      <c r="C22" s="71">
        <v>37550.351999999999</v>
      </c>
      <c r="D22" s="71">
        <v>849855.504663717</v>
      </c>
      <c r="E22" s="71">
        <v>827073.63720619702</v>
      </c>
      <c r="F22" s="71">
        <v>22781.867457519998</v>
      </c>
      <c r="G22" s="71">
        <v>827073.63720619702</v>
      </c>
      <c r="H22" s="71">
        <v>2.6806754009947399E-2</v>
      </c>
    </row>
    <row r="23" spans="1:8" ht="14.25">
      <c r="A23" s="71">
        <v>22</v>
      </c>
      <c r="B23" s="72">
        <v>36</v>
      </c>
      <c r="C23" s="71">
        <v>137969.93</v>
      </c>
      <c r="D23" s="71">
        <v>683903.46810796496</v>
      </c>
      <c r="E23" s="71">
        <v>568374.15361420403</v>
      </c>
      <c r="F23" s="71">
        <v>115529.31449376</v>
      </c>
      <c r="G23" s="71">
        <v>568374.15361420403</v>
      </c>
      <c r="H23" s="71">
        <v>0.16892634689128699</v>
      </c>
    </row>
    <row r="24" spans="1:8" ht="14.25">
      <c r="A24" s="71">
        <v>23</v>
      </c>
      <c r="B24" s="72">
        <v>37</v>
      </c>
      <c r="C24" s="71">
        <v>164978.28700000001</v>
      </c>
      <c r="D24" s="71">
        <v>1148459.0692592899</v>
      </c>
      <c r="E24" s="71">
        <v>938720.97520705999</v>
      </c>
      <c r="F24" s="71">
        <v>209738.09405223199</v>
      </c>
      <c r="G24" s="71">
        <v>938720.97520705999</v>
      </c>
      <c r="H24" s="71">
        <v>0.182625658733754</v>
      </c>
    </row>
    <row r="25" spans="1:8" ht="14.25">
      <c r="A25" s="71">
        <v>24</v>
      </c>
      <c r="B25" s="72">
        <v>38</v>
      </c>
      <c r="C25" s="71">
        <v>163665.83600000001</v>
      </c>
      <c r="D25" s="71">
        <v>743748.16152376495</v>
      </c>
      <c r="E25" s="71">
        <v>712574.95272743399</v>
      </c>
      <c r="F25" s="71">
        <v>31173.208796331601</v>
      </c>
      <c r="G25" s="71">
        <v>712574.95272743399</v>
      </c>
      <c r="H25" s="71">
        <v>4.1913661651902502E-2</v>
      </c>
    </row>
    <row r="26" spans="1:8" ht="14.25">
      <c r="A26" s="71">
        <v>25</v>
      </c>
      <c r="B26" s="72">
        <v>39</v>
      </c>
      <c r="C26" s="71">
        <v>79659.614000000001</v>
      </c>
      <c r="D26" s="71">
        <v>127513.54166077499</v>
      </c>
      <c r="E26" s="71">
        <v>94892.373987347906</v>
      </c>
      <c r="F26" s="71">
        <v>32621.1676734266</v>
      </c>
      <c r="G26" s="71">
        <v>94892.373987347906</v>
      </c>
      <c r="H26" s="71">
        <v>0.25582512452057099</v>
      </c>
    </row>
    <row r="27" spans="1:8" ht="14.25">
      <c r="A27" s="71">
        <v>26</v>
      </c>
      <c r="B27" s="72">
        <v>40</v>
      </c>
      <c r="C27" s="71">
        <v>44</v>
      </c>
      <c r="D27" s="71">
        <v>142.90610000000001</v>
      </c>
      <c r="E27" s="71">
        <v>112.9208</v>
      </c>
      <c r="F27" s="71">
        <v>29.985299999999999</v>
      </c>
      <c r="G27" s="71">
        <v>112.9208</v>
      </c>
      <c r="H27" s="71">
        <v>0.20982519290639101</v>
      </c>
    </row>
    <row r="28" spans="1:8" ht="14.25">
      <c r="A28" s="71">
        <v>27</v>
      </c>
      <c r="B28" s="72">
        <v>42</v>
      </c>
      <c r="C28" s="71">
        <v>7814.6440000000002</v>
      </c>
      <c r="D28" s="71">
        <v>128511.219</v>
      </c>
      <c r="E28" s="71">
        <v>108587.02650000001</v>
      </c>
      <c r="F28" s="71">
        <v>19924.192500000001</v>
      </c>
      <c r="G28" s="71">
        <v>108587.02650000001</v>
      </c>
      <c r="H28" s="71">
        <v>0.15503854570082301</v>
      </c>
    </row>
    <row r="29" spans="1:8" ht="14.25">
      <c r="A29" s="71">
        <v>28</v>
      </c>
      <c r="B29" s="72">
        <v>75</v>
      </c>
      <c r="C29" s="71">
        <v>581</v>
      </c>
      <c r="D29" s="71">
        <v>296680.34188034199</v>
      </c>
      <c r="E29" s="71">
        <v>280915.37572649599</v>
      </c>
      <c r="F29" s="71">
        <v>15764.966153846201</v>
      </c>
      <c r="G29" s="71">
        <v>280915.37572649599</v>
      </c>
      <c r="H29" s="71">
        <v>5.3137885894052703E-2</v>
      </c>
    </row>
    <row r="30" spans="1:8" ht="14.25">
      <c r="A30" s="71">
        <v>29</v>
      </c>
      <c r="B30" s="72">
        <v>76</v>
      </c>
      <c r="C30" s="71">
        <v>1927</v>
      </c>
      <c r="D30" s="71">
        <v>337155.88465470099</v>
      </c>
      <c r="E30" s="71">
        <v>314308.78474529902</v>
      </c>
      <c r="F30" s="71">
        <v>22847.099909401699</v>
      </c>
      <c r="G30" s="71">
        <v>314308.78474529902</v>
      </c>
      <c r="H30" s="71">
        <v>6.7764203293680103E-2</v>
      </c>
    </row>
    <row r="31" spans="1:8" ht="14.25">
      <c r="A31" s="71">
        <v>30</v>
      </c>
      <c r="B31" s="72">
        <v>99</v>
      </c>
      <c r="C31" s="71">
        <v>59</v>
      </c>
      <c r="D31" s="71">
        <v>45032.322971030902</v>
      </c>
      <c r="E31" s="71">
        <v>39414.044323424903</v>
      </c>
      <c r="F31" s="71">
        <v>5618.2786476060801</v>
      </c>
      <c r="G31" s="71">
        <v>39414.044323424903</v>
      </c>
      <c r="H31" s="71">
        <v>0.124761022237744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2013-08-13T00:19:51Z</dcterms:modified>
</cp:coreProperties>
</file>