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5" l="1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<sst xmlns="http://schemas.openxmlformats.org/spreadsheetml/2006/main" count="114" uniqueCount="71">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</sst>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87" Type="http://schemas.openxmlformats.org/officeDocument/2006/relationships/hyperlink" Target="cid:3c6ac1ec2" TargetMode="External"/><Relationship Id="rId102" Type="http://schemas.openxmlformats.org/officeDocument/2006/relationships/image" Target="cid:750aa1e013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103" Type="http://schemas.openxmlformats.org/officeDocument/2006/relationships/hyperlink" Target="cid:7a31edb1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9" sqref="L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3" t="s">
        <v>4</v>
      </c>
      <c r="D2" s="53"/>
      <c r="E2" s="13"/>
      <c r="F2" s="24"/>
      <c r="G2" s="14"/>
      <c r="H2" s="24"/>
      <c r="I2" s="20"/>
      <c r="J2" s="21"/>
      <c r="K2" s="22"/>
      <c r="L2" s="22"/>
    </row>
    <row r="3" spans="1:12">
      <c r="A3" s="54" t="s">
        <v>5</v>
      </c>
      <c r="B3" s="54"/>
      <c r="C3" s="54"/>
      <c r="D3" s="54"/>
      <c r="E3" s="15">
        <f>RA!D7</f>
        <v>17228286.9201</v>
      </c>
      <c r="F3" s="25">
        <f>RA!I7</f>
        <v>2108240.8489999999</v>
      </c>
      <c r="G3" s="16">
        <f>E3-F3</f>
        <v>15120046.0711</v>
      </c>
      <c r="H3" s="27">
        <f>RA!J7</f>
        <v>12.2370892635898</v>
      </c>
      <c r="I3" s="20">
        <f>SUM(I4:I39)</f>
        <v>17228290.411958419</v>
      </c>
      <c r="J3" s="21">
        <f>SUM(J4:J39)</f>
        <v>15120047.037495458</v>
      </c>
      <c r="K3" s="22">
        <f>E3-I3</f>
        <v>-3.4918584190309048</v>
      </c>
      <c r="L3" s="22">
        <f>G3-J3</f>
        <v>-0.96639545820653439</v>
      </c>
    </row>
    <row r="4" spans="1:12">
      <c r="A4" s="55">
        <f>RA!A8</f>
        <v>41499</v>
      </c>
      <c r="B4" s="12">
        <v>12</v>
      </c>
      <c r="C4" s="52" t="s">
        <v>6</v>
      </c>
      <c r="D4" s="52"/>
      <c r="E4" s="15">
        <f>RA!D8</f>
        <v>472725.98379999999</v>
      </c>
      <c r="F4" s="25">
        <f>RA!I8</f>
        <v>111012.2124</v>
      </c>
      <c r="G4" s="16">
        <f t="shared" ref="G4:G39" si="0">E4-F4</f>
        <v>361713.77139999997</v>
      </c>
      <c r="H4" s="27">
        <f>RA!J8</f>
        <v>23.4834166524188</v>
      </c>
      <c r="I4" s="20">
        <f>VLOOKUP(B4,RMS!B:D,3,FALSE)</f>
        <v>472726.45123675198</v>
      </c>
      <c r="J4" s="21">
        <f>VLOOKUP(B4,RMS!B:E,4,FALSE)</f>
        <v>361713.77817265003</v>
      </c>
      <c r="K4" s="22">
        <f t="shared" ref="K4:K39" si="1">E4-I4</f>
        <v>-0.46743675199104473</v>
      </c>
      <c r="L4" s="22">
        <f t="shared" ref="L4:L39" si="2">G4-J4</f>
        <v>-6.7726500565186143E-3</v>
      </c>
    </row>
    <row r="5" spans="1:12">
      <c r="A5" s="55"/>
      <c r="B5" s="12">
        <v>13</v>
      </c>
      <c r="C5" s="52" t="s">
        <v>7</v>
      </c>
      <c r="D5" s="52"/>
      <c r="E5" s="15">
        <f>RA!D9</f>
        <v>122401.7568</v>
      </c>
      <c r="F5" s="25">
        <f>RA!I9</f>
        <v>23844.078099999999</v>
      </c>
      <c r="G5" s="16">
        <f t="shared" si="0"/>
        <v>98557.678700000004</v>
      </c>
      <c r="H5" s="27">
        <f>RA!J9</f>
        <v>19.4801763662268</v>
      </c>
      <c r="I5" s="20">
        <f>VLOOKUP(B5,RMS!B:D,3,FALSE)</f>
        <v>122401.76890750301</v>
      </c>
      <c r="J5" s="21">
        <f>VLOOKUP(B5,RMS!B:E,4,FALSE)</f>
        <v>98557.684167899599</v>
      </c>
      <c r="K5" s="22">
        <f t="shared" si="1"/>
        <v>-1.2107503003790043E-2</v>
      </c>
      <c r="L5" s="22">
        <f t="shared" si="2"/>
        <v>-5.4678995948052034E-3</v>
      </c>
    </row>
    <row r="6" spans="1:12">
      <c r="A6" s="55"/>
      <c r="B6" s="12">
        <v>14</v>
      </c>
      <c r="C6" s="52" t="s">
        <v>8</v>
      </c>
      <c r="D6" s="52"/>
      <c r="E6" s="15">
        <f>RA!D10</f>
        <v>158642.9596</v>
      </c>
      <c r="F6" s="25">
        <f>RA!I10</f>
        <v>35752.581299999998</v>
      </c>
      <c r="G6" s="16">
        <f t="shared" si="0"/>
        <v>122890.37830000001</v>
      </c>
      <c r="H6" s="27">
        <f>RA!J10</f>
        <v>22.536506750848599</v>
      </c>
      <c r="I6" s="20">
        <f>VLOOKUP(B6,RMS!B:D,3,FALSE)</f>
        <v>158645.54161025601</v>
      </c>
      <c r="J6" s="21">
        <f>VLOOKUP(B6,RMS!B:E,4,FALSE)</f>
        <v>122890.378761538</v>
      </c>
      <c r="K6" s="22">
        <f t="shared" si="1"/>
        <v>-2.5820102560101077</v>
      </c>
      <c r="L6" s="22">
        <f t="shared" si="2"/>
        <v>-4.6153798757586628E-4</v>
      </c>
    </row>
    <row r="7" spans="1:12">
      <c r="A7" s="55"/>
      <c r="B7" s="12">
        <v>15</v>
      </c>
      <c r="C7" s="52" t="s">
        <v>9</v>
      </c>
      <c r="D7" s="52"/>
      <c r="E7" s="15">
        <f>RA!D11</f>
        <v>37370.289199999999</v>
      </c>
      <c r="F7" s="25">
        <f>RA!I11</f>
        <v>6186.2480999999998</v>
      </c>
      <c r="G7" s="16">
        <f t="shared" si="0"/>
        <v>31184.041099999999</v>
      </c>
      <c r="H7" s="27">
        <f>RA!J11</f>
        <v>16.5539208618166</v>
      </c>
      <c r="I7" s="20">
        <f>VLOOKUP(B7,RMS!B:D,3,FALSE)</f>
        <v>37370.317900000002</v>
      </c>
      <c r="J7" s="21">
        <f>VLOOKUP(B7,RMS!B:E,4,FALSE)</f>
        <v>31184.041099999999</v>
      </c>
      <c r="K7" s="22">
        <f t="shared" si="1"/>
        <v>-2.8700000002572779E-2</v>
      </c>
      <c r="L7" s="22">
        <f t="shared" si="2"/>
        <v>0</v>
      </c>
    </row>
    <row r="8" spans="1:12">
      <c r="A8" s="55"/>
      <c r="B8" s="12">
        <v>16</v>
      </c>
      <c r="C8" s="52" t="s">
        <v>10</v>
      </c>
      <c r="D8" s="52"/>
      <c r="E8" s="15">
        <f>RA!D12</f>
        <v>138654.3947</v>
      </c>
      <c r="F8" s="25">
        <f>RA!I12</f>
        <v>-4049.0612000000001</v>
      </c>
      <c r="G8" s="16">
        <f t="shared" si="0"/>
        <v>142703.4559</v>
      </c>
      <c r="H8" s="27">
        <f>RA!J12</f>
        <v>-2.92025449951353</v>
      </c>
      <c r="I8" s="20">
        <f>VLOOKUP(B8,RMS!B:D,3,FALSE)</f>
        <v>138654.410824786</v>
      </c>
      <c r="J8" s="21">
        <f>VLOOKUP(B8,RMS!B:E,4,FALSE)</f>
        <v>142703.45583675199</v>
      </c>
      <c r="K8" s="22">
        <f t="shared" si="1"/>
        <v>-1.6124785994179547E-2</v>
      </c>
      <c r="L8" s="22">
        <f t="shared" si="2"/>
        <v>6.3248007791116834E-5</v>
      </c>
    </row>
    <row r="9" spans="1:12">
      <c r="A9" s="55"/>
      <c r="B9" s="12">
        <v>17</v>
      </c>
      <c r="C9" s="52" t="s">
        <v>11</v>
      </c>
      <c r="D9" s="52"/>
      <c r="E9" s="15">
        <f>RA!D13</f>
        <v>270429.42229999998</v>
      </c>
      <c r="F9" s="25">
        <f>RA!I13</f>
        <v>60744.020499999999</v>
      </c>
      <c r="G9" s="16">
        <f t="shared" si="0"/>
        <v>209685.40179999999</v>
      </c>
      <c r="H9" s="27">
        <f>RA!J13</f>
        <v>22.4620605196626</v>
      </c>
      <c r="I9" s="20">
        <f>VLOOKUP(B9,RMS!B:D,3,FALSE)</f>
        <v>270429.57062649599</v>
      </c>
      <c r="J9" s="21">
        <f>VLOOKUP(B9,RMS!B:E,4,FALSE)</f>
        <v>209685.400063248</v>
      </c>
      <c r="K9" s="22">
        <f t="shared" si="1"/>
        <v>-0.14832649601157755</v>
      </c>
      <c r="L9" s="22">
        <f t="shared" si="2"/>
        <v>1.7367519903928041E-3</v>
      </c>
    </row>
    <row r="10" spans="1:12">
      <c r="A10" s="55"/>
      <c r="B10" s="12">
        <v>18</v>
      </c>
      <c r="C10" s="52" t="s">
        <v>12</v>
      </c>
      <c r="D10" s="52"/>
      <c r="E10" s="15">
        <f>RA!D14</f>
        <v>136107.11379999999</v>
      </c>
      <c r="F10" s="25">
        <f>RA!I14</f>
        <v>12451.5916</v>
      </c>
      <c r="G10" s="16">
        <f t="shared" si="0"/>
        <v>123655.52219999999</v>
      </c>
      <c r="H10" s="27">
        <f>RA!J14</f>
        <v>9.1483767838151007</v>
      </c>
      <c r="I10" s="20">
        <f>VLOOKUP(B10,RMS!B:D,3,FALSE)</f>
        <v>136107.099509402</v>
      </c>
      <c r="J10" s="21">
        <f>VLOOKUP(B10,RMS!B:E,4,FALSE)</f>
        <v>123655.51935897399</v>
      </c>
      <c r="K10" s="22">
        <f t="shared" si="1"/>
        <v>1.4290597988292575E-2</v>
      </c>
      <c r="L10" s="22">
        <f t="shared" si="2"/>
        <v>2.8410259983502328E-3</v>
      </c>
    </row>
    <row r="11" spans="1:12">
      <c r="A11" s="55"/>
      <c r="B11" s="12">
        <v>19</v>
      </c>
      <c r="C11" s="52" t="s">
        <v>13</v>
      </c>
      <c r="D11" s="52"/>
      <c r="E11" s="15">
        <f>RA!D15</f>
        <v>93301.804099999994</v>
      </c>
      <c r="F11" s="25">
        <f>RA!I15</f>
        <v>11135.0393</v>
      </c>
      <c r="G11" s="16">
        <f t="shared" si="0"/>
        <v>82166.76479999999</v>
      </c>
      <c r="H11" s="27">
        <f>RA!J15</f>
        <v>11.934430858449</v>
      </c>
      <c r="I11" s="20">
        <f>VLOOKUP(B11,RMS!B:D,3,FALSE)</f>
        <v>93301.8932581197</v>
      </c>
      <c r="J11" s="21">
        <f>VLOOKUP(B11,RMS!B:E,4,FALSE)</f>
        <v>82166.766419658103</v>
      </c>
      <c r="K11" s="22">
        <f t="shared" si="1"/>
        <v>-8.9158119706553407E-2</v>
      </c>
      <c r="L11" s="22">
        <f t="shared" si="2"/>
        <v>-1.6196581127587706E-3</v>
      </c>
    </row>
    <row r="12" spans="1:12">
      <c r="A12" s="55"/>
      <c r="B12" s="12">
        <v>21</v>
      </c>
      <c r="C12" s="52" t="s">
        <v>14</v>
      </c>
      <c r="D12" s="52"/>
      <c r="E12" s="15">
        <f>RA!D16</f>
        <v>904591.34620000003</v>
      </c>
      <c r="F12" s="25">
        <f>RA!I16</f>
        <v>82253.796799999996</v>
      </c>
      <c r="G12" s="16">
        <f t="shared" si="0"/>
        <v>822337.54940000002</v>
      </c>
      <c r="H12" s="27">
        <f>RA!J16</f>
        <v>9.0929232460083895</v>
      </c>
      <c r="I12" s="20">
        <f>VLOOKUP(B12,RMS!B:D,3,FALSE)</f>
        <v>904590.66220000002</v>
      </c>
      <c r="J12" s="21">
        <f>VLOOKUP(B12,RMS!B:E,4,FALSE)</f>
        <v>822337.54940000002</v>
      </c>
      <c r="K12" s="22">
        <f t="shared" si="1"/>
        <v>0.6840000000083819</v>
      </c>
      <c r="L12" s="22">
        <f t="shared" si="2"/>
        <v>0</v>
      </c>
    </row>
    <row r="13" spans="1:12">
      <c r="A13" s="55"/>
      <c r="B13" s="12">
        <v>22</v>
      </c>
      <c r="C13" s="52" t="s">
        <v>15</v>
      </c>
      <c r="D13" s="52"/>
      <c r="E13" s="15">
        <f>RA!D17</f>
        <v>468245.6164</v>
      </c>
      <c r="F13" s="25">
        <f>RA!I17</f>
        <v>55896.309699999998</v>
      </c>
      <c r="G13" s="16">
        <f t="shared" si="0"/>
        <v>412349.30670000002</v>
      </c>
      <c r="H13" s="27">
        <f>RA!J17</f>
        <v>11.9373909209756</v>
      </c>
      <c r="I13" s="20">
        <f>VLOOKUP(B13,RMS!B:D,3,FALSE)</f>
        <v>468245.63601965801</v>
      </c>
      <c r="J13" s="21">
        <f>VLOOKUP(B13,RMS!B:E,4,FALSE)</f>
        <v>412349.305232479</v>
      </c>
      <c r="K13" s="22">
        <f t="shared" si="1"/>
        <v>-1.9619658007286489E-2</v>
      </c>
      <c r="L13" s="22">
        <f t="shared" si="2"/>
        <v>1.4675210113637149E-3</v>
      </c>
    </row>
    <row r="14" spans="1:12">
      <c r="A14" s="55"/>
      <c r="B14" s="12">
        <v>23</v>
      </c>
      <c r="C14" s="52" t="s">
        <v>16</v>
      </c>
      <c r="D14" s="52"/>
      <c r="E14" s="15">
        <f>RA!D18</f>
        <v>3037495.3708000001</v>
      </c>
      <c r="F14" s="25">
        <f>RA!I18</f>
        <v>424419.47769999999</v>
      </c>
      <c r="G14" s="16">
        <f t="shared" si="0"/>
        <v>2613075.8931</v>
      </c>
      <c r="H14" s="27">
        <f>RA!J18</f>
        <v>13.9726789966504</v>
      </c>
      <c r="I14" s="20">
        <f>VLOOKUP(B14,RMS!B:D,3,FALSE)</f>
        <v>3037495.3648128202</v>
      </c>
      <c r="J14" s="21">
        <f>VLOOKUP(B14,RMS!B:E,4,FALSE)</f>
        <v>2613075.9322256399</v>
      </c>
      <c r="K14" s="22">
        <f t="shared" si="1"/>
        <v>5.9871799312531948E-3</v>
      </c>
      <c r="L14" s="22">
        <f t="shared" si="2"/>
        <v>-3.9125639945268631E-2</v>
      </c>
    </row>
    <row r="15" spans="1:12">
      <c r="A15" s="55"/>
      <c r="B15" s="12">
        <v>24</v>
      </c>
      <c r="C15" s="52" t="s">
        <v>17</v>
      </c>
      <c r="D15" s="52"/>
      <c r="E15" s="15">
        <f>RA!D19</f>
        <v>444627.77980000002</v>
      </c>
      <c r="F15" s="25">
        <f>RA!I19</f>
        <v>48638.093800000002</v>
      </c>
      <c r="G15" s="16">
        <f t="shared" si="0"/>
        <v>395989.68599999999</v>
      </c>
      <c r="H15" s="27">
        <f>RA!J19</f>
        <v>10.9390586935162</v>
      </c>
      <c r="I15" s="20">
        <f>VLOOKUP(B15,RMS!B:D,3,FALSE)</f>
        <v>444627.77520854701</v>
      </c>
      <c r="J15" s="21">
        <f>VLOOKUP(B15,RMS!B:E,4,FALSE)</f>
        <v>395989.68519658101</v>
      </c>
      <c r="K15" s="22">
        <f t="shared" si="1"/>
        <v>4.5914530055597425E-3</v>
      </c>
      <c r="L15" s="22">
        <f t="shared" si="2"/>
        <v>8.0341898137703538E-4</v>
      </c>
    </row>
    <row r="16" spans="1:12">
      <c r="A16" s="55"/>
      <c r="B16" s="12">
        <v>25</v>
      </c>
      <c r="C16" s="52" t="s">
        <v>18</v>
      </c>
      <c r="D16" s="52"/>
      <c r="E16" s="15">
        <f>RA!D20</f>
        <v>845987.36540000001</v>
      </c>
      <c r="F16" s="25">
        <f>RA!I20</f>
        <v>43477.029399999999</v>
      </c>
      <c r="G16" s="16">
        <f t="shared" si="0"/>
        <v>802510.33600000001</v>
      </c>
      <c r="H16" s="27">
        <f>RA!J20</f>
        <v>5.1392055222294202</v>
      </c>
      <c r="I16" s="20">
        <f>VLOOKUP(B16,RMS!B:D,3,FALSE)</f>
        <v>845987.35100000002</v>
      </c>
      <c r="J16" s="21">
        <f>VLOOKUP(B16,RMS!B:E,4,FALSE)</f>
        <v>802510.33600000001</v>
      </c>
      <c r="K16" s="22">
        <f t="shared" si="1"/>
        <v>1.4399999985471368E-2</v>
      </c>
      <c r="L16" s="22">
        <f t="shared" si="2"/>
        <v>0</v>
      </c>
    </row>
    <row r="17" spans="1:12">
      <c r="A17" s="55"/>
      <c r="B17" s="12">
        <v>26</v>
      </c>
      <c r="C17" s="52" t="s">
        <v>19</v>
      </c>
      <c r="D17" s="52"/>
      <c r="E17" s="15">
        <f>RA!D21</f>
        <v>330849.71509999997</v>
      </c>
      <c r="F17" s="25">
        <f>RA!I21</f>
        <v>44967.8436</v>
      </c>
      <c r="G17" s="16">
        <f t="shared" si="0"/>
        <v>285881.87149999995</v>
      </c>
      <c r="H17" s="27">
        <f>RA!J21</f>
        <v>13.591622282766201</v>
      </c>
      <c r="I17" s="20">
        <f>VLOOKUP(B17,RMS!B:D,3,FALSE)</f>
        <v>330849.51444757602</v>
      </c>
      <c r="J17" s="21">
        <f>VLOOKUP(B17,RMS!B:E,4,FALSE)</f>
        <v>285881.87148568197</v>
      </c>
      <c r="K17" s="22">
        <f t="shared" si="1"/>
        <v>0.20065242395503446</v>
      </c>
      <c r="L17" s="22">
        <f t="shared" si="2"/>
        <v>1.4317978639155626E-5</v>
      </c>
    </row>
    <row r="18" spans="1:12">
      <c r="A18" s="55"/>
      <c r="B18" s="12">
        <v>27</v>
      </c>
      <c r="C18" s="52" t="s">
        <v>20</v>
      </c>
      <c r="D18" s="52"/>
      <c r="E18" s="15">
        <f>RA!D22</f>
        <v>1287693.2112</v>
      </c>
      <c r="F18" s="25">
        <f>RA!I22</f>
        <v>157600.6048</v>
      </c>
      <c r="G18" s="16">
        <f t="shared" si="0"/>
        <v>1130092.6063999999</v>
      </c>
      <c r="H18" s="27">
        <f>RA!J22</f>
        <v>12.238987006317499</v>
      </c>
      <c r="I18" s="20">
        <f>VLOOKUP(B18,RMS!B:D,3,FALSE)</f>
        <v>1287693.4191354001</v>
      </c>
      <c r="J18" s="21">
        <f>VLOOKUP(B18,RMS!B:E,4,FALSE)</f>
        <v>1130092.60643009</v>
      </c>
      <c r="K18" s="22">
        <f t="shared" si="1"/>
        <v>-0.20793540007434785</v>
      </c>
      <c r="L18" s="22">
        <f t="shared" si="2"/>
        <v>-3.0090101063251495E-5</v>
      </c>
    </row>
    <row r="19" spans="1:12">
      <c r="A19" s="55"/>
      <c r="B19" s="12">
        <v>29</v>
      </c>
      <c r="C19" s="52" t="s">
        <v>21</v>
      </c>
      <c r="D19" s="52"/>
      <c r="E19" s="15">
        <f>RA!D23</f>
        <v>2324703.9292000001</v>
      </c>
      <c r="F19" s="25">
        <f>RA!I23</f>
        <v>202475.0528</v>
      </c>
      <c r="G19" s="16">
        <f t="shared" si="0"/>
        <v>2122228.8764</v>
      </c>
      <c r="H19" s="27">
        <f>RA!J23</f>
        <v>8.7097135362814893</v>
      </c>
      <c r="I19" s="20">
        <f>VLOOKUP(B19,RMS!B:D,3,FALSE)</f>
        <v>2324705.0447401698</v>
      </c>
      <c r="J19" s="21">
        <f>VLOOKUP(B19,RMS!B:E,4,FALSE)</f>
        <v>2122228.90816923</v>
      </c>
      <c r="K19" s="22">
        <f t="shared" si="1"/>
        <v>-1.1155401696451008</v>
      </c>
      <c r="L19" s="22">
        <f t="shared" si="2"/>
        <v>-3.1769230030477047E-2</v>
      </c>
    </row>
    <row r="20" spans="1:12">
      <c r="A20" s="55"/>
      <c r="B20" s="12">
        <v>31</v>
      </c>
      <c r="C20" s="52" t="s">
        <v>22</v>
      </c>
      <c r="D20" s="52"/>
      <c r="E20" s="15">
        <f>RA!D24</f>
        <v>337542.52179999999</v>
      </c>
      <c r="F20" s="25">
        <f>RA!I24</f>
        <v>53668.397100000002</v>
      </c>
      <c r="G20" s="16">
        <f t="shared" si="0"/>
        <v>283874.12469999999</v>
      </c>
      <c r="H20" s="27">
        <f>RA!J24</f>
        <v>15.899744071889</v>
      </c>
      <c r="I20" s="20">
        <f>VLOOKUP(B20,RMS!B:D,3,FALSE)</f>
        <v>337542.54874656198</v>
      </c>
      <c r="J20" s="21">
        <f>VLOOKUP(B20,RMS!B:E,4,FALSE)</f>
        <v>283874.11566673103</v>
      </c>
      <c r="K20" s="22">
        <f t="shared" si="1"/>
        <v>-2.6946561993099749E-2</v>
      </c>
      <c r="L20" s="22">
        <f t="shared" si="2"/>
        <v>9.0332689578644931E-3</v>
      </c>
    </row>
    <row r="21" spans="1:12">
      <c r="A21" s="55"/>
      <c r="B21" s="12">
        <v>32</v>
      </c>
      <c r="C21" s="52" t="s">
        <v>23</v>
      </c>
      <c r="D21" s="52"/>
      <c r="E21" s="15">
        <f>RA!D25</f>
        <v>202811.4265</v>
      </c>
      <c r="F21" s="25">
        <f>RA!I25</f>
        <v>24063.991600000001</v>
      </c>
      <c r="G21" s="16">
        <f t="shared" si="0"/>
        <v>178747.43489999999</v>
      </c>
      <c r="H21" s="27">
        <f>RA!J25</f>
        <v>11.8652050406046</v>
      </c>
      <c r="I21" s="20">
        <f>VLOOKUP(B21,RMS!B:D,3,FALSE)</f>
        <v>202811.423270653</v>
      </c>
      <c r="J21" s="21">
        <f>VLOOKUP(B21,RMS!B:E,4,FALSE)</f>
        <v>178747.42799304699</v>
      </c>
      <c r="K21" s="22">
        <f t="shared" si="1"/>
        <v>3.2293469994328916E-3</v>
      </c>
      <c r="L21" s="22">
        <f t="shared" si="2"/>
        <v>6.906952999997884E-3</v>
      </c>
    </row>
    <row r="22" spans="1:12">
      <c r="A22" s="55"/>
      <c r="B22" s="12">
        <v>33</v>
      </c>
      <c r="C22" s="52" t="s">
        <v>24</v>
      </c>
      <c r="D22" s="52"/>
      <c r="E22" s="15">
        <f>RA!D26</f>
        <v>646687.39969999995</v>
      </c>
      <c r="F22" s="25">
        <f>RA!I26</f>
        <v>106168.353</v>
      </c>
      <c r="G22" s="16">
        <f t="shared" si="0"/>
        <v>540519.04669999995</v>
      </c>
      <c r="H22" s="27">
        <f>RA!J26</f>
        <v>16.417260186181402</v>
      </c>
      <c r="I22" s="20">
        <f>VLOOKUP(B22,RMS!B:D,3,FALSE)</f>
        <v>646687.313600817</v>
      </c>
      <c r="J22" s="21">
        <f>VLOOKUP(B22,RMS!B:E,4,FALSE)</f>
        <v>540518.94042635302</v>
      </c>
      <c r="K22" s="22">
        <f t="shared" si="1"/>
        <v>8.6099182954058051E-2</v>
      </c>
      <c r="L22" s="22">
        <f t="shared" si="2"/>
        <v>0.10627364693209529</v>
      </c>
    </row>
    <row r="23" spans="1:12">
      <c r="A23" s="55"/>
      <c r="B23" s="12">
        <v>34</v>
      </c>
      <c r="C23" s="52" t="s">
        <v>25</v>
      </c>
      <c r="D23" s="52"/>
      <c r="E23" s="15">
        <f>RA!D27</f>
        <v>283557.50060000003</v>
      </c>
      <c r="F23" s="25">
        <f>RA!I27</f>
        <v>83221.070399999997</v>
      </c>
      <c r="G23" s="16">
        <f t="shared" si="0"/>
        <v>200336.43020000003</v>
      </c>
      <c r="H23" s="27">
        <f>RA!J27</f>
        <v>29.348922255241501</v>
      </c>
      <c r="I23" s="20">
        <f>VLOOKUP(B23,RMS!B:D,3,FALSE)</f>
        <v>283557.490530557</v>
      </c>
      <c r="J23" s="21">
        <f>VLOOKUP(B23,RMS!B:E,4,FALSE)</f>
        <v>200336.42195205801</v>
      </c>
      <c r="K23" s="22">
        <f t="shared" si="1"/>
        <v>1.0069443029351532E-2</v>
      </c>
      <c r="L23" s="22">
        <f t="shared" si="2"/>
        <v>8.2479420234449208E-3</v>
      </c>
    </row>
    <row r="24" spans="1:12">
      <c r="A24" s="55"/>
      <c r="B24" s="12">
        <v>35</v>
      </c>
      <c r="C24" s="52" t="s">
        <v>26</v>
      </c>
      <c r="D24" s="52"/>
      <c r="E24" s="15">
        <f>RA!D28</f>
        <v>894930.58900000004</v>
      </c>
      <c r="F24" s="25">
        <f>RA!I28</f>
        <v>26163.578799999999</v>
      </c>
      <c r="G24" s="16">
        <f t="shared" si="0"/>
        <v>868767.01020000002</v>
      </c>
      <c r="H24" s="27">
        <f>RA!J28</f>
        <v>2.9235316259817798</v>
      </c>
      <c r="I24" s="20">
        <f>VLOOKUP(B24,RMS!B:D,3,FALSE)</f>
        <v>894930.58842654899</v>
      </c>
      <c r="J24" s="21">
        <f>VLOOKUP(B24,RMS!B:E,4,FALSE)</f>
        <v>868767.02495574299</v>
      </c>
      <c r="K24" s="22">
        <f t="shared" si="1"/>
        <v>5.7345104869455099E-4</v>
      </c>
      <c r="L24" s="22">
        <f t="shared" si="2"/>
        <v>-1.4755742973648012E-2</v>
      </c>
    </row>
    <row r="25" spans="1:12">
      <c r="A25" s="55"/>
      <c r="B25" s="12">
        <v>36</v>
      </c>
      <c r="C25" s="52" t="s">
        <v>27</v>
      </c>
      <c r="D25" s="52"/>
      <c r="E25" s="15">
        <f>RA!D29</f>
        <v>714677.55579999997</v>
      </c>
      <c r="F25" s="25">
        <f>RA!I29</f>
        <v>118761.0071</v>
      </c>
      <c r="G25" s="16">
        <f t="shared" si="0"/>
        <v>595916.54869999993</v>
      </c>
      <c r="H25" s="27">
        <f>RA!J29</f>
        <v>16.617425038213302</v>
      </c>
      <c r="I25" s="20">
        <f>VLOOKUP(B25,RMS!B:D,3,FALSE)</f>
        <v>714677.55328761099</v>
      </c>
      <c r="J25" s="21">
        <f>VLOOKUP(B25,RMS!B:E,4,FALSE)</f>
        <v>595916.52170826099</v>
      </c>
      <c r="K25" s="22">
        <f t="shared" si="1"/>
        <v>2.5123889790847898E-3</v>
      </c>
      <c r="L25" s="22">
        <f t="shared" si="2"/>
        <v>2.6991738937795162E-2</v>
      </c>
    </row>
    <row r="26" spans="1:12">
      <c r="A26" s="55"/>
      <c r="B26" s="12">
        <v>37</v>
      </c>
      <c r="C26" s="52" t="s">
        <v>28</v>
      </c>
      <c r="D26" s="52"/>
      <c r="E26" s="15">
        <f>RA!D30</f>
        <v>1256279.8304000001</v>
      </c>
      <c r="F26" s="25">
        <f>RA!I30</f>
        <v>237576.7537</v>
      </c>
      <c r="G26" s="16">
        <f t="shared" si="0"/>
        <v>1018703.0767000001</v>
      </c>
      <c r="H26" s="27">
        <f>RA!J30</f>
        <v>18.911133328022601</v>
      </c>
      <c r="I26" s="20">
        <f>VLOOKUP(B26,RMS!B:D,3,FALSE)</f>
        <v>1256279.8246097299</v>
      </c>
      <c r="J26" s="21">
        <f>VLOOKUP(B26,RMS!B:E,4,FALSE)</f>
        <v>1018703.03629978</v>
      </c>
      <c r="K26" s="22">
        <f t="shared" si="1"/>
        <v>5.7902701664716005E-3</v>
      </c>
      <c r="L26" s="22">
        <f t="shared" si="2"/>
        <v>4.0400220081210136E-2</v>
      </c>
    </row>
    <row r="27" spans="1:12">
      <c r="A27" s="55"/>
      <c r="B27" s="12">
        <v>38</v>
      </c>
      <c r="C27" s="52" t="s">
        <v>29</v>
      </c>
      <c r="D27" s="52"/>
      <c r="E27" s="15">
        <f>RA!D31</f>
        <v>726758.14919999999</v>
      </c>
      <c r="F27" s="25">
        <f>RA!I31</f>
        <v>38126.921199999997</v>
      </c>
      <c r="G27" s="16">
        <f t="shared" si="0"/>
        <v>688631.228</v>
      </c>
      <c r="H27" s="27">
        <f>RA!J31</f>
        <v>5.2461635610098503</v>
      </c>
      <c r="I27" s="20">
        <f>VLOOKUP(B27,RMS!B:D,3,FALSE)</f>
        <v>726758.04674273496</v>
      </c>
      <c r="J27" s="21">
        <f>VLOOKUP(B27,RMS!B:E,4,FALSE)</f>
        <v>688632.27634513297</v>
      </c>
      <c r="K27" s="22">
        <f t="shared" si="1"/>
        <v>0.10245726502034813</v>
      </c>
      <c r="L27" s="22">
        <f t="shared" si="2"/>
        <v>-1.0483451329637319</v>
      </c>
    </row>
    <row r="28" spans="1:12">
      <c r="A28" s="55"/>
      <c r="B28" s="12">
        <v>39</v>
      </c>
      <c r="C28" s="52" t="s">
        <v>30</v>
      </c>
      <c r="D28" s="52"/>
      <c r="E28" s="15">
        <f>RA!D32</f>
        <v>135841.98850000001</v>
      </c>
      <c r="F28" s="25">
        <f>RA!I32</f>
        <v>34206.685299999997</v>
      </c>
      <c r="G28" s="16">
        <f t="shared" si="0"/>
        <v>101635.30320000001</v>
      </c>
      <c r="H28" s="27">
        <f>RA!J32</f>
        <v>25.181231280341599</v>
      </c>
      <c r="I28" s="20">
        <f>VLOOKUP(B28,RMS!B:D,3,FALSE)</f>
        <v>135841.906852727</v>
      </c>
      <c r="J28" s="21">
        <f>VLOOKUP(B28,RMS!B:E,4,FALSE)</f>
        <v>101635.315626221</v>
      </c>
      <c r="K28" s="22">
        <f t="shared" si="1"/>
        <v>8.1647273007547483E-2</v>
      </c>
      <c r="L28" s="22">
        <f t="shared" si="2"/>
        <v>-1.2426220986526459E-2</v>
      </c>
    </row>
    <row r="29" spans="1:12">
      <c r="A29" s="55"/>
      <c r="B29" s="12">
        <v>40</v>
      </c>
      <c r="C29" s="52" t="s">
        <v>31</v>
      </c>
      <c r="D29" s="52"/>
      <c r="E29" s="15">
        <f>RA!D33</f>
        <v>207.11580000000001</v>
      </c>
      <c r="F29" s="25">
        <f>RA!I33</f>
        <v>45.1496</v>
      </c>
      <c r="G29" s="16">
        <f t="shared" si="0"/>
        <v>161.96620000000001</v>
      </c>
      <c r="H29" s="27">
        <f>RA!J33</f>
        <v>21.799206048017599</v>
      </c>
      <c r="I29" s="20">
        <f>VLOOKUP(B29,RMS!B:D,3,FALSE)</f>
        <v>207.1157</v>
      </c>
      <c r="J29" s="21">
        <f>VLOOKUP(B29,RMS!B:E,4,FALSE)</f>
        <v>161.96619999999999</v>
      </c>
      <c r="K29" s="22">
        <f t="shared" si="1"/>
        <v>1.0000000000331966E-4</v>
      </c>
      <c r="L29" s="22">
        <f t="shared" si="2"/>
        <v>0</v>
      </c>
    </row>
    <row r="30" spans="1:12">
      <c r="A30" s="55"/>
      <c r="B30" s="12">
        <v>41</v>
      </c>
      <c r="C30" s="52" t="s">
        <v>40</v>
      </c>
      <c r="D30" s="52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5"/>
      <c r="B31" s="12">
        <v>42</v>
      </c>
      <c r="C31" s="52" t="s">
        <v>32</v>
      </c>
      <c r="D31" s="52"/>
      <c r="E31" s="15">
        <f>RA!D35</f>
        <v>135532.50210000001</v>
      </c>
      <c r="F31" s="25">
        <f>RA!I35</f>
        <v>20869.700499999999</v>
      </c>
      <c r="G31" s="16">
        <f t="shared" si="0"/>
        <v>114662.80160000001</v>
      </c>
      <c r="H31" s="27">
        <f>RA!J35</f>
        <v>15.3982994312329</v>
      </c>
      <c r="I31" s="20">
        <f>VLOOKUP(B31,RMS!B:D,3,FALSE)</f>
        <v>135532.50159999999</v>
      </c>
      <c r="J31" s="21">
        <f>VLOOKUP(B31,RMS!B:E,4,FALSE)</f>
        <v>114662.81479999999</v>
      </c>
      <c r="K31" s="22">
        <f t="shared" si="1"/>
        <v>5.0000002374872565E-4</v>
      </c>
      <c r="L31" s="22">
        <f t="shared" si="2"/>
        <v>-1.3199999986682087E-2</v>
      </c>
    </row>
    <row r="32" spans="1:12">
      <c r="A32" s="55"/>
      <c r="B32" s="12">
        <v>71</v>
      </c>
      <c r="C32" s="52" t="s">
        <v>41</v>
      </c>
      <c r="D32" s="52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5"/>
      <c r="B33" s="12">
        <v>72</v>
      </c>
      <c r="C33" s="52" t="s">
        <v>42</v>
      </c>
      <c r="D33" s="52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5"/>
      <c r="B34" s="12">
        <v>73</v>
      </c>
      <c r="C34" s="52" t="s">
        <v>43</v>
      </c>
      <c r="D34" s="52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5"/>
      <c r="B35" s="12">
        <v>75</v>
      </c>
      <c r="C35" s="52" t="s">
        <v>33</v>
      </c>
      <c r="D35" s="52"/>
      <c r="E35" s="15">
        <f>RA!D39</f>
        <v>403104.29930000001</v>
      </c>
      <c r="F35" s="25">
        <f>RA!I39</f>
        <v>20678.562699999999</v>
      </c>
      <c r="G35" s="16">
        <f t="shared" si="0"/>
        <v>382425.7366</v>
      </c>
      <c r="H35" s="27">
        <f>RA!J39</f>
        <v>5.1298293607656396</v>
      </c>
      <c r="I35" s="20">
        <f>VLOOKUP(B35,RMS!B:D,3,FALSE)</f>
        <v>403104.29914529901</v>
      </c>
      <c r="J35" s="21">
        <f>VLOOKUP(B35,RMS!B:E,4,FALSE)</f>
        <v>382425.73478632502</v>
      </c>
      <c r="K35" s="22">
        <f t="shared" si="1"/>
        <v>1.5470100333914161E-4</v>
      </c>
      <c r="L35" s="22">
        <f t="shared" si="2"/>
        <v>1.813674985896796E-3</v>
      </c>
    </row>
    <row r="36" spans="1:12">
      <c r="A36" s="55"/>
      <c r="B36" s="12">
        <v>76</v>
      </c>
      <c r="C36" s="52" t="s">
        <v>34</v>
      </c>
      <c r="D36" s="52"/>
      <c r="E36" s="15">
        <f>RA!D40</f>
        <v>366356.4449</v>
      </c>
      <c r="F36" s="25">
        <f>RA!I40</f>
        <v>22610.99</v>
      </c>
      <c r="G36" s="16">
        <f t="shared" si="0"/>
        <v>343745.45490000001</v>
      </c>
      <c r="H36" s="27">
        <f>RA!J40</f>
        <v>6.1718553924093902</v>
      </c>
      <c r="I36" s="20">
        <f>VLOOKUP(B36,RMS!B:D,3,FALSE)</f>
        <v>366356.439546154</v>
      </c>
      <c r="J36" s="21">
        <f>VLOOKUP(B36,RMS!B:E,4,FALSE)</f>
        <v>343745.45348461502</v>
      </c>
      <c r="K36" s="22">
        <f t="shared" si="1"/>
        <v>5.3538460051640868E-3</v>
      </c>
      <c r="L36" s="22">
        <f t="shared" si="2"/>
        <v>1.4153849915601313E-3</v>
      </c>
    </row>
    <row r="37" spans="1:12">
      <c r="A37" s="55"/>
      <c r="B37" s="12">
        <v>77</v>
      </c>
      <c r="C37" s="52" t="s">
        <v>44</v>
      </c>
      <c r="D37" s="52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5"/>
      <c r="B38" s="12">
        <v>78</v>
      </c>
      <c r="C38" s="52" t="s">
        <v>45</v>
      </c>
      <c r="D38" s="52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5"/>
      <c r="B39" s="12">
        <v>99</v>
      </c>
      <c r="C39" s="52" t="s">
        <v>35</v>
      </c>
      <c r="D39" s="52"/>
      <c r="E39" s="15">
        <f>RA!D43</f>
        <v>50171.538099999998</v>
      </c>
      <c r="F39" s="25">
        <f>RA!I43</f>
        <v>5274.7692999999999</v>
      </c>
      <c r="G39" s="16">
        <f t="shared" si="0"/>
        <v>44896.768799999998</v>
      </c>
      <c r="H39" s="27">
        <f>RA!J43</f>
        <v>10.513469388733</v>
      </c>
      <c r="I39" s="20">
        <f>VLOOKUP(B39,RMS!B:D,3,FALSE)</f>
        <v>50171.538461538497</v>
      </c>
      <c r="J39" s="21">
        <f>VLOOKUP(B39,RMS!B:E,4,FALSE)</f>
        <v>44896.769230769198</v>
      </c>
      <c r="K39" s="22">
        <f t="shared" si="1"/>
        <v>-3.6153849941911176E-4</v>
      </c>
      <c r="L39" s="22">
        <f t="shared" si="2"/>
        <v>-4.3076919973827899E-4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30" t="s">
        <v>54</v>
      </c>
      <c r="W1" s="58"/>
    </row>
    <row r="2" spans="1:23" ht="12.7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30"/>
      <c r="W2" s="58"/>
    </row>
    <row r="3" spans="1:23" ht="23.25" thickBo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31" t="s">
        <v>55</v>
      </c>
      <c r="W3" s="58"/>
    </row>
    <row r="4" spans="1:23" ht="12.75" thickTop="1" thickBo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W4" s="58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59" t="s">
        <v>4</v>
      </c>
      <c r="C6" s="60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1" t="s">
        <v>5</v>
      </c>
      <c r="B7" s="62"/>
      <c r="C7" s="63"/>
      <c r="D7" s="39">
        <v>17228286.9201</v>
      </c>
      <c r="E7" s="39">
        <v>17358517</v>
      </c>
      <c r="F7" s="40">
        <v>99.249762638709299</v>
      </c>
      <c r="G7" s="41"/>
      <c r="H7" s="41"/>
      <c r="I7" s="39">
        <v>2108240.8489999999</v>
      </c>
      <c r="J7" s="40">
        <v>12.2370892635898</v>
      </c>
      <c r="K7" s="41"/>
      <c r="L7" s="41"/>
      <c r="M7" s="41"/>
      <c r="N7" s="39">
        <v>207497223.7775</v>
      </c>
      <c r="O7" s="39">
        <v>1561328969.3002</v>
      </c>
      <c r="P7" s="39">
        <v>1105782</v>
      </c>
      <c r="Q7" s="39">
        <v>1009337</v>
      </c>
      <c r="R7" s="40">
        <v>9.5552823288951103</v>
      </c>
      <c r="S7" s="39">
        <v>15.580183906140601</v>
      </c>
      <c r="T7" s="39">
        <v>14.820037227407701</v>
      </c>
      <c r="U7" s="42">
        <v>4.8789326449050501</v>
      </c>
    </row>
    <row r="8" spans="1:23" ht="12" thickBot="1">
      <c r="A8" s="64">
        <v>41499</v>
      </c>
      <c r="B8" s="67" t="s">
        <v>6</v>
      </c>
      <c r="C8" s="68"/>
      <c r="D8" s="43">
        <v>472725.98379999999</v>
      </c>
      <c r="E8" s="43">
        <v>526418</v>
      </c>
      <c r="F8" s="44">
        <v>89.800497665353404</v>
      </c>
      <c r="G8" s="45"/>
      <c r="H8" s="45"/>
      <c r="I8" s="43">
        <v>111012.2124</v>
      </c>
      <c r="J8" s="44">
        <v>23.4834166524188</v>
      </c>
      <c r="K8" s="45"/>
      <c r="L8" s="45"/>
      <c r="M8" s="45"/>
      <c r="N8" s="43">
        <v>6332321.5959999999</v>
      </c>
      <c r="O8" s="43">
        <v>48440615.088500001</v>
      </c>
      <c r="P8" s="43">
        <v>23741</v>
      </c>
      <c r="Q8" s="43">
        <v>22437</v>
      </c>
      <c r="R8" s="44">
        <v>5.8118286758479298</v>
      </c>
      <c r="S8" s="43">
        <v>19.911797472726501</v>
      </c>
      <c r="T8" s="43">
        <v>20.0009623211659</v>
      </c>
      <c r="U8" s="46">
        <v>-0.44779909278184399</v>
      </c>
    </row>
    <row r="9" spans="1:23" ht="12" thickBot="1">
      <c r="A9" s="65"/>
      <c r="B9" s="67" t="s">
        <v>7</v>
      </c>
      <c r="C9" s="68"/>
      <c r="D9" s="43">
        <v>122401.7568</v>
      </c>
      <c r="E9" s="43">
        <v>135504</v>
      </c>
      <c r="F9" s="44">
        <v>90.330733262486703</v>
      </c>
      <c r="G9" s="45"/>
      <c r="H9" s="45"/>
      <c r="I9" s="43">
        <v>23844.078099999999</v>
      </c>
      <c r="J9" s="44">
        <v>19.4801763662268</v>
      </c>
      <c r="K9" s="45"/>
      <c r="L9" s="45"/>
      <c r="M9" s="45"/>
      <c r="N9" s="43">
        <v>1488889.8548999999</v>
      </c>
      <c r="O9" s="43">
        <v>10015814.996200001</v>
      </c>
      <c r="P9" s="43">
        <v>7916</v>
      </c>
      <c r="Q9" s="43">
        <v>7224</v>
      </c>
      <c r="R9" s="44">
        <v>9.5791805094130709</v>
      </c>
      <c r="S9" s="43">
        <v>15.4625766548762</v>
      </c>
      <c r="T9" s="43">
        <v>15.1941264811739</v>
      </c>
      <c r="U9" s="46">
        <v>1.7361283290238601</v>
      </c>
    </row>
    <row r="10" spans="1:23" ht="12" thickBot="1">
      <c r="A10" s="65"/>
      <c r="B10" s="67" t="s">
        <v>8</v>
      </c>
      <c r="C10" s="68"/>
      <c r="D10" s="43">
        <v>158642.9596</v>
      </c>
      <c r="E10" s="43">
        <v>151491</v>
      </c>
      <c r="F10" s="44">
        <v>104.721045870712</v>
      </c>
      <c r="G10" s="45"/>
      <c r="H10" s="45"/>
      <c r="I10" s="43">
        <v>35752.581299999998</v>
      </c>
      <c r="J10" s="44">
        <v>22.536506750848599</v>
      </c>
      <c r="K10" s="45"/>
      <c r="L10" s="45"/>
      <c r="M10" s="45"/>
      <c r="N10" s="43">
        <v>1977022.4561999999</v>
      </c>
      <c r="O10" s="43">
        <v>15424577.7127</v>
      </c>
      <c r="P10" s="43">
        <v>106981</v>
      </c>
      <c r="Q10" s="43">
        <v>94745</v>
      </c>
      <c r="R10" s="44">
        <v>12.9146656815663</v>
      </c>
      <c r="S10" s="43">
        <v>1.4829078023200399</v>
      </c>
      <c r="T10" s="43">
        <v>1.59005354372262</v>
      </c>
      <c r="U10" s="46">
        <v>-7.2253811892387398</v>
      </c>
    </row>
    <row r="11" spans="1:23" ht="12" thickBot="1">
      <c r="A11" s="65"/>
      <c r="B11" s="67" t="s">
        <v>9</v>
      </c>
      <c r="C11" s="68"/>
      <c r="D11" s="43">
        <v>37370.289199999999</v>
      </c>
      <c r="E11" s="43">
        <v>47276</v>
      </c>
      <c r="F11" s="44">
        <v>79.047062357221407</v>
      </c>
      <c r="G11" s="45"/>
      <c r="H11" s="45"/>
      <c r="I11" s="43">
        <v>6186.2480999999998</v>
      </c>
      <c r="J11" s="44">
        <v>16.5539208618166</v>
      </c>
      <c r="K11" s="45"/>
      <c r="L11" s="45"/>
      <c r="M11" s="45"/>
      <c r="N11" s="43">
        <v>522537.27789999999</v>
      </c>
      <c r="O11" s="43">
        <v>5201060.5723000001</v>
      </c>
      <c r="P11" s="43">
        <v>2385</v>
      </c>
      <c r="Q11" s="43">
        <v>2361</v>
      </c>
      <c r="R11" s="44">
        <v>1.01651842439645</v>
      </c>
      <c r="S11" s="43">
        <v>15.668884360587001</v>
      </c>
      <c r="T11" s="43">
        <v>15.9765303684879</v>
      </c>
      <c r="U11" s="46">
        <v>-1.96341999099035</v>
      </c>
    </row>
    <row r="12" spans="1:23" ht="12" thickBot="1">
      <c r="A12" s="65"/>
      <c r="B12" s="67" t="s">
        <v>10</v>
      </c>
      <c r="C12" s="68"/>
      <c r="D12" s="43">
        <v>138654.3947</v>
      </c>
      <c r="E12" s="43">
        <v>152830</v>
      </c>
      <c r="F12" s="44">
        <v>90.724592488385795</v>
      </c>
      <c r="G12" s="45"/>
      <c r="H12" s="45"/>
      <c r="I12" s="43">
        <v>-4049.0612000000001</v>
      </c>
      <c r="J12" s="44">
        <v>-2.92025449951353</v>
      </c>
      <c r="K12" s="45"/>
      <c r="L12" s="45"/>
      <c r="M12" s="45"/>
      <c r="N12" s="43">
        <v>1826045.3707000001</v>
      </c>
      <c r="O12" s="43">
        <v>19884408.398200002</v>
      </c>
      <c r="P12" s="43">
        <v>1930</v>
      </c>
      <c r="Q12" s="43">
        <v>1937</v>
      </c>
      <c r="R12" s="44">
        <v>-0.36138358286009797</v>
      </c>
      <c r="S12" s="43">
        <v>71.841655284974095</v>
      </c>
      <c r="T12" s="43">
        <v>63.445918895198801</v>
      </c>
      <c r="U12" s="46">
        <v>11.686446194024899</v>
      </c>
    </row>
    <row r="13" spans="1:23" ht="12" thickBot="1">
      <c r="A13" s="65"/>
      <c r="B13" s="67" t="s">
        <v>11</v>
      </c>
      <c r="C13" s="68"/>
      <c r="D13" s="43">
        <v>270429.42229999998</v>
      </c>
      <c r="E13" s="43">
        <v>343915</v>
      </c>
      <c r="F13" s="44">
        <v>78.632633732172195</v>
      </c>
      <c r="G13" s="45"/>
      <c r="H13" s="45"/>
      <c r="I13" s="43">
        <v>60744.020499999999</v>
      </c>
      <c r="J13" s="44">
        <v>22.4620605196626</v>
      </c>
      <c r="K13" s="45"/>
      <c r="L13" s="45"/>
      <c r="M13" s="45"/>
      <c r="N13" s="43">
        <v>3463130.2582</v>
      </c>
      <c r="O13" s="43">
        <v>27219466.772399999</v>
      </c>
      <c r="P13" s="43">
        <v>11585</v>
      </c>
      <c r="Q13" s="43">
        <v>10814</v>
      </c>
      <c r="R13" s="44">
        <v>7.1296467542075099</v>
      </c>
      <c r="S13" s="43">
        <v>23.343066232196801</v>
      </c>
      <c r="T13" s="43">
        <v>23.035713815424501</v>
      </c>
      <c r="U13" s="46">
        <v>1.3166754260775799</v>
      </c>
    </row>
    <row r="14" spans="1:23" ht="12" thickBot="1">
      <c r="A14" s="65"/>
      <c r="B14" s="67" t="s">
        <v>12</v>
      </c>
      <c r="C14" s="68"/>
      <c r="D14" s="43">
        <v>136107.11379999999</v>
      </c>
      <c r="E14" s="43">
        <v>159075</v>
      </c>
      <c r="F14" s="44">
        <v>85.561599119912003</v>
      </c>
      <c r="G14" s="45"/>
      <c r="H14" s="45"/>
      <c r="I14" s="43">
        <v>12451.5916</v>
      </c>
      <c r="J14" s="44">
        <v>9.1483767838151007</v>
      </c>
      <c r="K14" s="45"/>
      <c r="L14" s="45"/>
      <c r="M14" s="45"/>
      <c r="N14" s="43">
        <v>1772931.6773000001</v>
      </c>
      <c r="O14" s="43">
        <v>15186931.399599999</v>
      </c>
      <c r="P14" s="43">
        <v>2682</v>
      </c>
      <c r="Q14" s="43">
        <v>2400</v>
      </c>
      <c r="R14" s="44">
        <v>11.75</v>
      </c>
      <c r="S14" s="43">
        <v>50.7483645786726</v>
      </c>
      <c r="T14" s="43">
        <v>51.016214083333303</v>
      </c>
      <c r="U14" s="46">
        <v>-0.52779928355222006</v>
      </c>
    </row>
    <row r="15" spans="1:23" ht="12" thickBot="1">
      <c r="A15" s="65"/>
      <c r="B15" s="67" t="s">
        <v>13</v>
      </c>
      <c r="C15" s="68"/>
      <c r="D15" s="43">
        <v>93301.804099999994</v>
      </c>
      <c r="E15" s="43">
        <v>84152</v>
      </c>
      <c r="F15" s="44">
        <v>110.87294906835299</v>
      </c>
      <c r="G15" s="45"/>
      <c r="H15" s="45"/>
      <c r="I15" s="43">
        <v>11135.0393</v>
      </c>
      <c r="J15" s="44">
        <v>11.934430858449</v>
      </c>
      <c r="K15" s="45"/>
      <c r="L15" s="45"/>
      <c r="M15" s="45"/>
      <c r="N15" s="43">
        <v>1140453.8152999999</v>
      </c>
      <c r="O15" s="43">
        <v>10148004.726500001</v>
      </c>
      <c r="P15" s="43">
        <v>5114</v>
      </c>
      <c r="Q15" s="43">
        <v>4990</v>
      </c>
      <c r="R15" s="44">
        <v>2.48496993987977</v>
      </c>
      <c r="S15" s="43">
        <v>18.2443887563551</v>
      </c>
      <c r="T15" s="43">
        <v>18.1854228657315</v>
      </c>
      <c r="U15" s="46">
        <v>0.32320014340354197</v>
      </c>
    </row>
    <row r="16" spans="1:23" ht="12" thickBot="1">
      <c r="A16" s="65"/>
      <c r="B16" s="67" t="s">
        <v>14</v>
      </c>
      <c r="C16" s="68"/>
      <c r="D16" s="43">
        <v>904591.34620000003</v>
      </c>
      <c r="E16" s="43">
        <v>875217</v>
      </c>
      <c r="F16" s="44">
        <v>103.356235790667</v>
      </c>
      <c r="G16" s="45"/>
      <c r="H16" s="45"/>
      <c r="I16" s="43">
        <v>82253.796799999996</v>
      </c>
      <c r="J16" s="44">
        <v>9.0929232460083895</v>
      </c>
      <c r="K16" s="45"/>
      <c r="L16" s="45"/>
      <c r="M16" s="45"/>
      <c r="N16" s="43">
        <v>11746926.283199999</v>
      </c>
      <c r="O16" s="43">
        <v>87681781.127900004</v>
      </c>
      <c r="P16" s="43">
        <v>84369</v>
      </c>
      <c r="Q16" s="43">
        <v>70872</v>
      </c>
      <c r="R16" s="44">
        <v>19.044192346766</v>
      </c>
      <c r="S16" s="43">
        <v>10.721845063945301</v>
      </c>
      <c r="T16" s="43">
        <v>11.6597306665538</v>
      </c>
      <c r="U16" s="46">
        <v>-8.7474273039288697</v>
      </c>
    </row>
    <row r="17" spans="1:21" ht="12" thickBot="1">
      <c r="A17" s="65"/>
      <c r="B17" s="67" t="s">
        <v>15</v>
      </c>
      <c r="C17" s="68"/>
      <c r="D17" s="43">
        <v>468245.6164</v>
      </c>
      <c r="E17" s="43">
        <v>671390</v>
      </c>
      <c r="F17" s="44">
        <v>69.742715321944004</v>
      </c>
      <c r="G17" s="45"/>
      <c r="H17" s="45"/>
      <c r="I17" s="43">
        <v>55896.309699999998</v>
      </c>
      <c r="J17" s="44">
        <v>11.9373909209756</v>
      </c>
      <c r="K17" s="45"/>
      <c r="L17" s="45"/>
      <c r="M17" s="45"/>
      <c r="N17" s="43">
        <v>5348464.2289000005</v>
      </c>
      <c r="O17" s="43">
        <v>59139675.273199998</v>
      </c>
      <c r="P17" s="43">
        <v>14127</v>
      </c>
      <c r="Q17" s="43">
        <v>11485</v>
      </c>
      <c r="R17" s="44">
        <v>23.0039181541141</v>
      </c>
      <c r="S17" s="43">
        <v>33.145438975012397</v>
      </c>
      <c r="T17" s="43">
        <v>40.981276647801501</v>
      </c>
      <c r="U17" s="46">
        <v>-23.6407720491992</v>
      </c>
    </row>
    <row r="18" spans="1:21" ht="12" thickBot="1">
      <c r="A18" s="65"/>
      <c r="B18" s="67" t="s">
        <v>16</v>
      </c>
      <c r="C18" s="68"/>
      <c r="D18" s="43">
        <v>3037495.3708000001</v>
      </c>
      <c r="E18" s="43">
        <v>1717331</v>
      </c>
      <c r="F18" s="44">
        <v>176.87302976537401</v>
      </c>
      <c r="G18" s="45"/>
      <c r="H18" s="45"/>
      <c r="I18" s="43">
        <v>424419.47769999999</v>
      </c>
      <c r="J18" s="44">
        <v>13.9726789966504</v>
      </c>
      <c r="K18" s="45"/>
      <c r="L18" s="45"/>
      <c r="M18" s="45"/>
      <c r="N18" s="43">
        <v>23000652.3248</v>
      </c>
      <c r="O18" s="43">
        <v>154370306.822</v>
      </c>
      <c r="P18" s="43">
        <v>121662</v>
      </c>
      <c r="Q18" s="43">
        <v>92620</v>
      </c>
      <c r="R18" s="44">
        <v>31.3560786007342</v>
      </c>
      <c r="S18" s="43">
        <v>24.966673002252101</v>
      </c>
      <c r="T18" s="43">
        <v>19.634970195422198</v>
      </c>
      <c r="U18" s="46">
        <v>21.355279521420599</v>
      </c>
    </row>
    <row r="19" spans="1:21" ht="12" thickBot="1">
      <c r="A19" s="65"/>
      <c r="B19" s="67" t="s">
        <v>17</v>
      </c>
      <c r="C19" s="68"/>
      <c r="D19" s="43">
        <v>444627.77980000002</v>
      </c>
      <c r="E19" s="43">
        <v>547960</v>
      </c>
      <c r="F19" s="44">
        <v>81.142378969267796</v>
      </c>
      <c r="G19" s="45"/>
      <c r="H19" s="45"/>
      <c r="I19" s="43">
        <v>48638.093800000002</v>
      </c>
      <c r="J19" s="44">
        <v>10.9390586935162</v>
      </c>
      <c r="K19" s="45"/>
      <c r="L19" s="45"/>
      <c r="M19" s="45"/>
      <c r="N19" s="43">
        <v>6485251.7788000004</v>
      </c>
      <c r="O19" s="43">
        <v>54107801.244900003</v>
      </c>
      <c r="P19" s="43">
        <v>11113</v>
      </c>
      <c r="Q19" s="43">
        <v>10628</v>
      </c>
      <c r="R19" s="44">
        <v>4.5634173880316098</v>
      </c>
      <c r="S19" s="43">
        <v>40.009698533249399</v>
      </c>
      <c r="T19" s="43">
        <v>40.234143046669203</v>
      </c>
      <c r="U19" s="46">
        <v>-0.56097526761743799</v>
      </c>
    </row>
    <row r="20" spans="1:21" ht="12" thickBot="1">
      <c r="A20" s="65"/>
      <c r="B20" s="67" t="s">
        <v>18</v>
      </c>
      <c r="C20" s="68"/>
      <c r="D20" s="43">
        <v>845987.36540000001</v>
      </c>
      <c r="E20" s="43">
        <v>860873</v>
      </c>
      <c r="F20" s="44">
        <v>98.270867526336602</v>
      </c>
      <c r="G20" s="45"/>
      <c r="H20" s="45"/>
      <c r="I20" s="43">
        <v>43477.029399999999</v>
      </c>
      <c r="J20" s="44">
        <v>5.1392055222294202</v>
      </c>
      <c r="K20" s="45"/>
      <c r="L20" s="45"/>
      <c r="M20" s="45"/>
      <c r="N20" s="43">
        <v>11323730.436699999</v>
      </c>
      <c r="O20" s="43">
        <v>90634653.957300007</v>
      </c>
      <c r="P20" s="43">
        <v>34322</v>
      </c>
      <c r="Q20" s="43">
        <v>33014</v>
      </c>
      <c r="R20" s="44">
        <v>3.9619555340158801</v>
      </c>
      <c r="S20" s="43">
        <v>24.648545113921099</v>
      </c>
      <c r="T20" s="43">
        <v>21.3337945841158</v>
      </c>
      <c r="U20" s="46">
        <v>13.448057540455601</v>
      </c>
    </row>
    <row r="21" spans="1:21" ht="12" thickBot="1">
      <c r="A21" s="65"/>
      <c r="B21" s="67" t="s">
        <v>19</v>
      </c>
      <c r="C21" s="68"/>
      <c r="D21" s="43">
        <v>330849.71509999997</v>
      </c>
      <c r="E21" s="43">
        <v>364446</v>
      </c>
      <c r="F21" s="44">
        <v>90.781546539130602</v>
      </c>
      <c r="G21" s="45"/>
      <c r="H21" s="45"/>
      <c r="I21" s="43">
        <v>44967.8436</v>
      </c>
      <c r="J21" s="44">
        <v>13.591622282766201</v>
      </c>
      <c r="K21" s="45"/>
      <c r="L21" s="45"/>
      <c r="M21" s="45"/>
      <c r="N21" s="43">
        <v>4343199.3952000001</v>
      </c>
      <c r="O21" s="43">
        <v>32408718.766899999</v>
      </c>
      <c r="P21" s="43">
        <v>32537</v>
      </c>
      <c r="Q21" s="43">
        <v>31246</v>
      </c>
      <c r="R21" s="44">
        <v>4.13172886129425</v>
      </c>
      <c r="S21" s="43">
        <v>10.168414884592901</v>
      </c>
      <c r="T21" s="43">
        <v>9.9643468475964898</v>
      </c>
      <c r="U21" s="46">
        <v>2.0068814983703702</v>
      </c>
    </row>
    <row r="22" spans="1:21" ht="12" thickBot="1">
      <c r="A22" s="65"/>
      <c r="B22" s="67" t="s">
        <v>20</v>
      </c>
      <c r="C22" s="68"/>
      <c r="D22" s="43">
        <v>1287693.2112</v>
      </c>
      <c r="E22" s="43">
        <v>1014546</v>
      </c>
      <c r="F22" s="44">
        <v>126.92309774026999</v>
      </c>
      <c r="G22" s="45"/>
      <c r="H22" s="45"/>
      <c r="I22" s="43">
        <v>157600.6048</v>
      </c>
      <c r="J22" s="44">
        <v>12.238987006317499</v>
      </c>
      <c r="K22" s="45"/>
      <c r="L22" s="45"/>
      <c r="M22" s="45"/>
      <c r="N22" s="43">
        <v>15870416.1492</v>
      </c>
      <c r="O22" s="43">
        <v>117503753.40189999</v>
      </c>
      <c r="P22" s="43">
        <v>90726</v>
      </c>
      <c r="Q22" s="43">
        <v>80785</v>
      </c>
      <c r="R22" s="44">
        <v>12.3055022590828</v>
      </c>
      <c r="S22" s="43">
        <v>14.1932104490444</v>
      </c>
      <c r="T22" s="43">
        <v>14.533652715231799</v>
      </c>
      <c r="U22" s="46">
        <v>-2.3986276213521101</v>
      </c>
    </row>
    <row r="23" spans="1:21" ht="12" thickBot="1">
      <c r="A23" s="65"/>
      <c r="B23" s="67" t="s">
        <v>21</v>
      </c>
      <c r="C23" s="68"/>
      <c r="D23" s="43">
        <v>2324703.9292000001</v>
      </c>
      <c r="E23" s="43">
        <v>2447415</v>
      </c>
      <c r="F23" s="44">
        <v>94.986094683574294</v>
      </c>
      <c r="G23" s="45"/>
      <c r="H23" s="45"/>
      <c r="I23" s="43">
        <v>202475.0528</v>
      </c>
      <c r="J23" s="44">
        <v>8.7097135362814893</v>
      </c>
      <c r="K23" s="45"/>
      <c r="L23" s="45"/>
      <c r="M23" s="45"/>
      <c r="N23" s="43">
        <v>30838073.278700002</v>
      </c>
      <c r="O23" s="43">
        <v>237372876.50310001</v>
      </c>
      <c r="P23" s="43">
        <v>87108</v>
      </c>
      <c r="Q23" s="43">
        <v>81042</v>
      </c>
      <c r="R23" s="44">
        <v>7.4850077737469398</v>
      </c>
      <c r="S23" s="43">
        <v>26.687605377232899</v>
      </c>
      <c r="T23" s="43">
        <v>27.319787724883401</v>
      </c>
      <c r="U23" s="46">
        <v>-2.3688237993426098</v>
      </c>
    </row>
    <row r="24" spans="1:21" ht="12" thickBot="1">
      <c r="A24" s="65"/>
      <c r="B24" s="67" t="s">
        <v>22</v>
      </c>
      <c r="C24" s="68"/>
      <c r="D24" s="43">
        <v>337542.52179999999</v>
      </c>
      <c r="E24" s="43">
        <v>371603</v>
      </c>
      <c r="F24" s="44">
        <v>90.8341756659661</v>
      </c>
      <c r="G24" s="45"/>
      <c r="H24" s="45"/>
      <c r="I24" s="43">
        <v>53668.397100000002</v>
      </c>
      <c r="J24" s="44">
        <v>15.899744071889</v>
      </c>
      <c r="K24" s="45"/>
      <c r="L24" s="45"/>
      <c r="M24" s="45"/>
      <c r="N24" s="43">
        <v>4239032.4762000004</v>
      </c>
      <c r="O24" s="43">
        <v>27467359.980900001</v>
      </c>
      <c r="P24" s="43">
        <v>37907</v>
      </c>
      <c r="Q24" s="43">
        <v>35474</v>
      </c>
      <c r="R24" s="44">
        <v>6.8585442859559098</v>
      </c>
      <c r="S24" s="43">
        <v>8.9044905109874204</v>
      </c>
      <c r="T24" s="43">
        <v>8.70009398150758</v>
      </c>
      <c r="U24" s="46">
        <v>2.2954320545080802</v>
      </c>
    </row>
    <row r="25" spans="1:21" ht="12" thickBot="1">
      <c r="A25" s="65"/>
      <c r="B25" s="67" t="s">
        <v>23</v>
      </c>
      <c r="C25" s="68"/>
      <c r="D25" s="43">
        <v>202811.4265</v>
      </c>
      <c r="E25" s="43">
        <v>217908</v>
      </c>
      <c r="F25" s="44">
        <v>93.072042559245205</v>
      </c>
      <c r="G25" s="45"/>
      <c r="H25" s="45"/>
      <c r="I25" s="43">
        <v>24063.991600000001</v>
      </c>
      <c r="J25" s="44">
        <v>11.8652050406046</v>
      </c>
      <c r="K25" s="45"/>
      <c r="L25" s="45"/>
      <c r="M25" s="45"/>
      <c r="N25" s="43">
        <v>2940468.0813000002</v>
      </c>
      <c r="O25" s="43">
        <v>20579699.667199999</v>
      </c>
      <c r="P25" s="43">
        <v>18325</v>
      </c>
      <c r="Q25" s="43">
        <v>17828</v>
      </c>
      <c r="R25" s="44">
        <v>2.7877496073592098</v>
      </c>
      <c r="S25" s="43">
        <v>11.0674721145975</v>
      </c>
      <c r="T25" s="43">
        <v>10.957250364595</v>
      </c>
      <c r="U25" s="46">
        <v>0.99590718513893595</v>
      </c>
    </row>
    <row r="26" spans="1:21" ht="12" thickBot="1">
      <c r="A26" s="65"/>
      <c r="B26" s="67" t="s">
        <v>24</v>
      </c>
      <c r="C26" s="68"/>
      <c r="D26" s="43">
        <v>646687.39969999995</v>
      </c>
      <c r="E26" s="43">
        <v>458039</v>
      </c>
      <c r="F26" s="44">
        <v>141.18609980809501</v>
      </c>
      <c r="G26" s="45"/>
      <c r="H26" s="45"/>
      <c r="I26" s="43">
        <v>106168.353</v>
      </c>
      <c r="J26" s="44">
        <v>16.417260186181402</v>
      </c>
      <c r="K26" s="45"/>
      <c r="L26" s="45"/>
      <c r="M26" s="45"/>
      <c r="N26" s="43">
        <v>7771036.7463999996</v>
      </c>
      <c r="O26" s="43">
        <v>55813129.642399997</v>
      </c>
      <c r="P26" s="43">
        <v>47987</v>
      </c>
      <c r="Q26" s="43">
        <v>47066</v>
      </c>
      <c r="R26" s="44">
        <v>1.95682658394596</v>
      </c>
      <c r="S26" s="43">
        <v>13.476303992748001</v>
      </c>
      <c r="T26" s="43">
        <v>11.991191101857</v>
      </c>
      <c r="U26" s="46">
        <v>11.0201795068607</v>
      </c>
    </row>
    <row r="27" spans="1:21" ht="12" thickBot="1">
      <c r="A27" s="65"/>
      <c r="B27" s="67" t="s">
        <v>25</v>
      </c>
      <c r="C27" s="68"/>
      <c r="D27" s="43">
        <v>283557.50060000003</v>
      </c>
      <c r="E27" s="43">
        <v>310030</v>
      </c>
      <c r="F27" s="44">
        <v>91.461310389317205</v>
      </c>
      <c r="G27" s="45"/>
      <c r="H27" s="45"/>
      <c r="I27" s="43">
        <v>83221.070399999997</v>
      </c>
      <c r="J27" s="44">
        <v>29.348922255241501</v>
      </c>
      <c r="K27" s="45"/>
      <c r="L27" s="45"/>
      <c r="M27" s="45"/>
      <c r="N27" s="43">
        <v>3145048.8407999999</v>
      </c>
      <c r="O27" s="43">
        <v>22694451.866</v>
      </c>
      <c r="P27" s="43">
        <v>40979</v>
      </c>
      <c r="Q27" s="43">
        <v>38402</v>
      </c>
      <c r="R27" s="44">
        <v>6.7105879902088503</v>
      </c>
      <c r="S27" s="43">
        <v>6.9195807755191696</v>
      </c>
      <c r="T27" s="43">
        <v>6.5087372949325601</v>
      </c>
      <c r="U27" s="46">
        <v>5.9374042144307202</v>
      </c>
    </row>
    <row r="28" spans="1:21" ht="12" thickBot="1">
      <c r="A28" s="65"/>
      <c r="B28" s="67" t="s">
        <v>26</v>
      </c>
      <c r="C28" s="68"/>
      <c r="D28" s="43">
        <v>894930.58900000004</v>
      </c>
      <c r="E28" s="43">
        <v>895917</v>
      </c>
      <c r="F28" s="44">
        <v>99.889899287545603</v>
      </c>
      <c r="G28" s="45"/>
      <c r="H28" s="45"/>
      <c r="I28" s="43">
        <v>26163.578799999999</v>
      </c>
      <c r="J28" s="44">
        <v>2.9235316259817798</v>
      </c>
      <c r="K28" s="45"/>
      <c r="L28" s="45"/>
      <c r="M28" s="45"/>
      <c r="N28" s="43">
        <v>11918449.2982</v>
      </c>
      <c r="O28" s="43">
        <v>79984413.2236</v>
      </c>
      <c r="P28" s="43">
        <v>51668</v>
      </c>
      <c r="Q28" s="43">
        <v>50288</v>
      </c>
      <c r="R28" s="44">
        <v>2.7441934457524702</v>
      </c>
      <c r="S28" s="43">
        <v>17.320790218316901</v>
      </c>
      <c r="T28" s="43">
        <v>16.899767431594</v>
      </c>
      <c r="U28" s="46">
        <v>2.43073659698097</v>
      </c>
    </row>
    <row r="29" spans="1:21" ht="12" thickBot="1">
      <c r="A29" s="65"/>
      <c r="B29" s="67" t="s">
        <v>27</v>
      </c>
      <c r="C29" s="68"/>
      <c r="D29" s="43">
        <v>714677.55579999997</v>
      </c>
      <c r="E29" s="43">
        <v>645560</v>
      </c>
      <c r="F29" s="44">
        <v>110.70660446743901</v>
      </c>
      <c r="G29" s="45"/>
      <c r="H29" s="45"/>
      <c r="I29" s="43">
        <v>118761.0071</v>
      </c>
      <c r="J29" s="44">
        <v>16.617425038213302</v>
      </c>
      <c r="K29" s="45"/>
      <c r="L29" s="45"/>
      <c r="M29" s="45"/>
      <c r="N29" s="43">
        <v>8717771.8765999991</v>
      </c>
      <c r="O29" s="43">
        <v>56858177.807499997</v>
      </c>
      <c r="P29" s="43">
        <v>106938</v>
      </c>
      <c r="Q29" s="43">
        <v>104218</v>
      </c>
      <c r="R29" s="44">
        <v>2.60991383446239</v>
      </c>
      <c r="S29" s="43">
        <v>6.68310194505227</v>
      </c>
      <c r="T29" s="43">
        <v>6.5622394308084999</v>
      </c>
      <c r="U29" s="46">
        <v>1.80847928458211</v>
      </c>
    </row>
    <row r="30" spans="1:21" ht="12" thickBot="1">
      <c r="A30" s="65"/>
      <c r="B30" s="67" t="s">
        <v>28</v>
      </c>
      <c r="C30" s="68"/>
      <c r="D30" s="43">
        <v>1256279.8304000001</v>
      </c>
      <c r="E30" s="43">
        <v>1095989</v>
      </c>
      <c r="F30" s="44">
        <v>114.62522255241601</v>
      </c>
      <c r="G30" s="45"/>
      <c r="H30" s="45"/>
      <c r="I30" s="43">
        <v>237576.7537</v>
      </c>
      <c r="J30" s="44">
        <v>18.911133328022601</v>
      </c>
      <c r="K30" s="45"/>
      <c r="L30" s="45"/>
      <c r="M30" s="45"/>
      <c r="N30" s="43">
        <v>16546713.568700001</v>
      </c>
      <c r="O30" s="43">
        <v>118926906.05930001</v>
      </c>
      <c r="P30" s="43">
        <v>90268</v>
      </c>
      <c r="Q30" s="43">
        <v>84253</v>
      </c>
      <c r="R30" s="44">
        <v>7.1392116601189297</v>
      </c>
      <c r="S30" s="43">
        <v>13.917222386670799</v>
      </c>
      <c r="T30" s="43">
        <v>13.6310763153834</v>
      </c>
      <c r="U30" s="46">
        <v>2.0560573319675299</v>
      </c>
    </row>
    <row r="31" spans="1:21" ht="12" thickBot="1">
      <c r="A31" s="65"/>
      <c r="B31" s="67" t="s">
        <v>29</v>
      </c>
      <c r="C31" s="68"/>
      <c r="D31" s="43">
        <v>726758.14919999999</v>
      </c>
      <c r="E31" s="43">
        <v>730220</v>
      </c>
      <c r="F31" s="44">
        <v>99.525916737421596</v>
      </c>
      <c r="G31" s="45"/>
      <c r="H31" s="45"/>
      <c r="I31" s="43">
        <v>38126.921199999997</v>
      </c>
      <c r="J31" s="44">
        <v>5.2461635610098503</v>
      </c>
      <c r="K31" s="45"/>
      <c r="L31" s="45"/>
      <c r="M31" s="45"/>
      <c r="N31" s="43">
        <v>11233448.8465</v>
      </c>
      <c r="O31" s="43">
        <v>88179821.705599993</v>
      </c>
      <c r="P31" s="43">
        <v>31102</v>
      </c>
      <c r="Q31" s="43">
        <v>32614</v>
      </c>
      <c r="R31" s="44">
        <v>-4.6360458698718299</v>
      </c>
      <c r="S31" s="43">
        <v>23.3669265384863</v>
      </c>
      <c r="T31" s="43">
        <v>22.804571266940599</v>
      </c>
      <c r="U31" s="46">
        <v>2.40662917572608</v>
      </c>
    </row>
    <row r="32" spans="1:21" ht="12" thickBot="1">
      <c r="A32" s="65"/>
      <c r="B32" s="67" t="s">
        <v>30</v>
      </c>
      <c r="C32" s="68"/>
      <c r="D32" s="43">
        <v>135841.98850000001</v>
      </c>
      <c r="E32" s="43">
        <v>142813</v>
      </c>
      <c r="F32" s="44">
        <v>95.118783654149098</v>
      </c>
      <c r="G32" s="45"/>
      <c r="H32" s="45"/>
      <c r="I32" s="43">
        <v>34206.685299999997</v>
      </c>
      <c r="J32" s="44">
        <v>25.181231280341599</v>
      </c>
      <c r="K32" s="45"/>
      <c r="L32" s="45"/>
      <c r="M32" s="45"/>
      <c r="N32" s="43">
        <v>1748479.767</v>
      </c>
      <c r="O32" s="43">
        <v>14123641.758300001</v>
      </c>
      <c r="P32" s="43">
        <v>28499</v>
      </c>
      <c r="Q32" s="43">
        <v>27455</v>
      </c>
      <c r="R32" s="44">
        <v>3.8025860498998298</v>
      </c>
      <c r="S32" s="43">
        <v>4.7665528088704896</v>
      </c>
      <c r="T32" s="43">
        <v>4.6444590566381398</v>
      </c>
      <c r="U32" s="46">
        <v>2.5614685733710298</v>
      </c>
    </row>
    <row r="33" spans="1:21" ht="12" thickBot="1">
      <c r="A33" s="65"/>
      <c r="B33" s="67" t="s">
        <v>31</v>
      </c>
      <c r="C33" s="68"/>
      <c r="D33" s="43">
        <v>207.11580000000001</v>
      </c>
      <c r="E33" s="45"/>
      <c r="F33" s="45"/>
      <c r="G33" s="45"/>
      <c r="H33" s="45"/>
      <c r="I33" s="43">
        <v>45.1496</v>
      </c>
      <c r="J33" s="44">
        <v>21.799206048017599</v>
      </c>
      <c r="K33" s="45"/>
      <c r="L33" s="45"/>
      <c r="M33" s="45"/>
      <c r="N33" s="43">
        <v>2154.7721999999999</v>
      </c>
      <c r="O33" s="43">
        <v>11824.281300000001</v>
      </c>
      <c r="P33" s="43">
        <v>31</v>
      </c>
      <c r="Q33" s="43">
        <v>24</v>
      </c>
      <c r="R33" s="44">
        <v>29.1666666666667</v>
      </c>
      <c r="S33" s="43">
        <v>6.6811548387096797</v>
      </c>
      <c r="T33" s="43">
        <v>5.9544208333333302</v>
      </c>
      <c r="U33" s="46">
        <v>10.8773710970707</v>
      </c>
    </row>
    <row r="34" spans="1:21" ht="12" thickBot="1">
      <c r="A34" s="65"/>
      <c r="B34" s="67" t="s">
        <v>40</v>
      </c>
      <c r="C34" s="68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3">
        <v>22</v>
      </c>
      <c r="P34" s="45"/>
      <c r="Q34" s="45"/>
      <c r="R34" s="45"/>
      <c r="S34" s="45"/>
      <c r="T34" s="45"/>
      <c r="U34" s="47"/>
    </row>
    <row r="35" spans="1:21" ht="12" thickBot="1">
      <c r="A35" s="65"/>
      <c r="B35" s="67" t="s">
        <v>32</v>
      </c>
      <c r="C35" s="68"/>
      <c r="D35" s="43">
        <v>135532.50210000001</v>
      </c>
      <c r="E35" s="43">
        <v>163104</v>
      </c>
      <c r="F35" s="44">
        <v>83.095756143319605</v>
      </c>
      <c r="G35" s="45"/>
      <c r="H35" s="45"/>
      <c r="I35" s="43">
        <v>20869.700499999999</v>
      </c>
      <c r="J35" s="44">
        <v>15.3982994312329</v>
      </c>
      <c r="K35" s="45"/>
      <c r="L35" s="45"/>
      <c r="M35" s="45"/>
      <c r="N35" s="43">
        <v>2046428.1006</v>
      </c>
      <c r="O35" s="43">
        <v>9835727.6001999993</v>
      </c>
      <c r="P35" s="43">
        <v>11177</v>
      </c>
      <c r="Q35" s="43">
        <v>10724</v>
      </c>
      <c r="R35" s="44">
        <v>4.22417008578888</v>
      </c>
      <c r="S35" s="43">
        <v>12.1260179028362</v>
      </c>
      <c r="T35" s="43">
        <v>11.9835154233495</v>
      </c>
      <c r="U35" s="46">
        <v>1.1751795241317999</v>
      </c>
    </row>
    <row r="36" spans="1:21" ht="12" customHeight="1" thickBot="1">
      <c r="A36" s="65"/>
      <c r="B36" s="67" t="s">
        <v>41</v>
      </c>
      <c r="C36" s="68"/>
      <c r="D36" s="45"/>
      <c r="E36" s="43">
        <v>591264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65"/>
      <c r="B37" s="67" t="s">
        <v>42</v>
      </c>
      <c r="C37" s="68"/>
      <c r="D37" s="45"/>
      <c r="E37" s="43">
        <v>253866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65"/>
      <c r="B38" s="67" t="s">
        <v>43</v>
      </c>
      <c r="C38" s="68"/>
      <c r="D38" s="45"/>
      <c r="E38" s="43">
        <v>276876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65"/>
      <c r="B39" s="67" t="s">
        <v>33</v>
      </c>
      <c r="C39" s="68"/>
      <c r="D39" s="43">
        <v>403104.29930000001</v>
      </c>
      <c r="E39" s="43">
        <v>380688</v>
      </c>
      <c r="F39" s="44">
        <v>105.888365091624</v>
      </c>
      <c r="G39" s="45"/>
      <c r="H39" s="45"/>
      <c r="I39" s="43">
        <v>20678.562699999999</v>
      </c>
      <c r="J39" s="44">
        <v>5.1298293607656396</v>
      </c>
      <c r="K39" s="45"/>
      <c r="L39" s="45"/>
      <c r="M39" s="45"/>
      <c r="N39" s="43">
        <v>4106539.1214999999</v>
      </c>
      <c r="O39" s="43">
        <v>32086175.635899998</v>
      </c>
      <c r="P39" s="43">
        <v>542</v>
      </c>
      <c r="Q39" s="43">
        <v>505</v>
      </c>
      <c r="R39" s="44">
        <v>7.3267326732673297</v>
      </c>
      <c r="S39" s="43">
        <v>743.73486955719602</v>
      </c>
      <c r="T39" s="43">
        <v>587.48582633663398</v>
      </c>
      <c r="U39" s="46">
        <v>21.0087021082646</v>
      </c>
    </row>
    <row r="40" spans="1:21" ht="12" thickBot="1">
      <c r="A40" s="65"/>
      <c r="B40" s="67" t="s">
        <v>34</v>
      </c>
      <c r="C40" s="68"/>
      <c r="D40" s="43">
        <v>366356.4449</v>
      </c>
      <c r="E40" s="43">
        <v>491461</v>
      </c>
      <c r="F40" s="44">
        <v>74.544357517687104</v>
      </c>
      <c r="G40" s="45"/>
      <c r="H40" s="45"/>
      <c r="I40" s="43">
        <v>22610.99</v>
      </c>
      <c r="J40" s="44">
        <v>6.1718553924093902</v>
      </c>
      <c r="K40" s="45"/>
      <c r="L40" s="45"/>
      <c r="M40" s="45"/>
      <c r="N40" s="43">
        <v>5152549.3650000002</v>
      </c>
      <c r="O40" s="43">
        <v>45996947.811800003</v>
      </c>
      <c r="P40" s="43">
        <v>2000</v>
      </c>
      <c r="Q40" s="43">
        <v>1827</v>
      </c>
      <c r="R40" s="44">
        <v>9.4690749863163699</v>
      </c>
      <c r="S40" s="43">
        <v>183.17822244999999</v>
      </c>
      <c r="T40" s="43">
        <v>184.54071691297199</v>
      </c>
      <c r="U40" s="46">
        <v>-0.74380810379575202</v>
      </c>
    </row>
    <row r="41" spans="1:21" ht="12" thickBot="1">
      <c r="A41" s="65"/>
      <c r="B41" s="67" t="s">
        <v>44</v>
      </c>
      <c r="C41" s="68"/>
      <c r="D41" s="45"/>
      <c r="E41" s="43">
        <v>161360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65"/>
      <c r="B42" s="67" t="s">
        <v>45</v>
      </c>
      <c r="C42" s="68"/>
      <c r="D42" s="45"/>
      <c r="E42" s="43">
        <v>71980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66"/>
      <c r="B43" s="67" t="s">
        <v>35</v>
      </c>
      <c r="C43" s="68"/>
      <c r="D43" s="48">
        <v>50171.538099999998</v>
      </c>
      <c r="E43" s="49"/>
      <c r="F43" s="49"/>
      <c r="G43" s="49"/>
      <c r="H43" s="49"/>
      <c r="I43" s="48">
        <v>5274.7692999999999</v>
      </c>
      <c r="J43" s="50">
        <v>10.513469388733</v>
      </c>
      <c r="K43" s="49"/>
      <c r="L43" s="49"/>
      <c r="M43" s="49"/>
      <c r="N43" s="48">
        <v>449056.73450000002</v>
      </c>
      <c r="O43" s="48">
        <v>4030223.4966000002</v>
      </c>
      <c r="P43" s="48">
        <v>61</v>
      </c>
      <c r="Q43" s="48">
        <v>59</v>
      </c>
      <c r="R43" s="50">
        <v>3.3898305084745699</v>
      </c>
      <c r="S43" s="48">
        <v>822.48423114754098</v>
      </c>
      <c r="T43" s="48">
        <v>763.25971355932199</v>
      </c>
      <c r="U43" s="51">
        <v>7.20068730139519</v>
      </c>
    </row>
  </sheetData>
  <mergeCells count="41"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69" t="s">
        <v>53</v>
      </c>
      <c r="B1" s="70" t="s">
        <v>36</v>
      </c>
      <c r="C1" s="69" t="s">
        <v>37</v>
      </c>
      <c r="D1" s="69" t="s">
        <v>38</v>
      </c>
      <c r="E1" s="69" t="s">
        <v>39</v>
      </c>
      <c r="F1" s="69" t="s">
        <v>46</v>
      </c>
      <c r="G1" s="69" t="s">
        <v>39</v>
      </c>
      <c r="H1" s="69" t="s">
        <v>47</v>
      </c>
    </row>
    <row r="2" spans="1:8" ht="14.25">
      <c r="A2" s="71">
        <v>1</v>
      </c>
      <c r="B2" s="72">
        <v>12</v>
      </c>
      <c r="C2" s="71">
        <v>48536</v>
      </c>
      <c r="D2" s="71">
        <v>472726.45123675198</v>
      </c>
      <c r="E2" s="71">
        <v>361713.77817265003</v>
      </c>
      <c r="F2" s="71">
        <v>111012.673064103</v>
      </c>
      <c r="G2" s="71">
        <v>361713.77817265003</v>
      </c>
      <c r="H2" s="71">
        <v>0.23483490880121</v>
      </c>
    </row>
    <row r="3" spans="1:8" ht="14.25">
      <c r="A3" s="71">
        <v>2</v>
      </c>
      <c r="B3" s="72">
        <v>13</v>
      </c>
      <c r="C3" s="71">
        <v>16616.428</v>
      </c>
      <c r="D3" s="71">
        <v>122401.76890750301</v>
      </c>
      <c r="E3" s="71">
        <v>98557.684167899599</v>
      </c>
      <c r="F3" s="71">
        <v>23844.084739603699</v>
      </c>
      <c r="G3" s="71">
        <v>98557.684167899599</v>
      </c>
      <c r="H3" s="71">
        <v>0.19480179863758501</v>
      </c>
    </row>
    <row r="4" spans="1:8" ht="14.25">
      <c r="A4" s="71">
        <v>3</v>
      </c>
      <c r="B4" s="72">
        <v>14</v>
      </c>
      <c r="C4" s="71">
        <v>128374</v>
      </c>
      <c r="D4" s="71">
        <v>158645.54161025601</v>
      </c>
      <c r="E4" s="71">
        <v>122890.378761538</v>
      </c>
      <c r="F4" s="71">
        <v>35755.162848717897</v>
      </c>
      <c r="G4" s="71">
        <v>122890.378761538</v>
      </c>
      <c r="H4" s="71">
        <v>0.22537767204676601</v>
      </c>
    </row>
    <row r="5" spans="1:8" ht="14.25">
      <c r="A5" s="71">
        <v>4</v>
      </c>
      <c r="B5" s="72">
        <v>15</v>
      </c>
      <c r="C5" s="71">
        <v>3127</v>
      </c>
      <c r="D5" s="71">
        <v>37370.317900000002</v>
      </c>
      <c r="E5" s="71">
        <v>31184.041099999999</v>
      </c>
      <c r="F5" s="71">
        <v>6186.2767999999996</v>
      </c>
      <c r="G5" s="71">
        <v>31184.041099999999</v>
      </c>
      <c r="H5" s="71">
        <v>0.16553984947502901</v>
      </c>
    </row>
    <row r="6" spans="1:8" ht="14.25">
      <c r="A6" s="71">
        <v>5</v>
      </c>
      <c r="B6" s="72">
        <v>16</v>
      </c>
      <c r="C6" s="71">
        <v>3158</v>
      </c>
      <c r="D6" s="71">
        <v>138654.410824786</v>
      </c>
      <c r="E6" s="71">
        <v>142703.45583675199</v>
      </c>
      <c r="F6" s="71">
        <v>-4049.0450119658099</v>
      </c>
      <c r="G6" s="71">
        <v>142703.45583675199</v>
      </c>
      <c r="H6" s="71">
        <v>-2.9202424848081301E-2</v>
      </c>
    </row>
    <row r="7" spans="1:8" ht="14.25">
      <c r="A7" s="71">
        <v>6</v>
      </c>
      <c r="B7" s="72">
        <v>17</v>
      </c>
      <c r="C7" s="71">
        <v>17657</v>
      </c>
      <c r="D7" s="71">
        <v>270429.57062649599</v>
      </c>
      <c r="E7" s="71">
        <v>209685.400063248</v>
      </c>
      <c r="F7" s="71">
        <v>60744.170563247899</v>
      </c>
      <c r="G7" s="71">
        <v>209685.400063248</v>
      </c>
      <c r="H7" s="71">
        <v>0.22462103690259799</v>
      </c>
    </row>
    <row r="8" spans="1:8" ht="14.25">
      <c r="A8" s="71">
        <v>7</v>
      </c>
      <c r="B8" s="72">
        <v>18</v>
      </c>
      <c r="C8" s="71">
        <v>41225</v>
      </c>
      <c r="D8" s="71">
        <v>136107.099509402</v>
      </c>
      <c r="E8" s="71">
        <v>123655.51935897399</v>
      </c>
      <c r="F8" s="71">
        <v>12451.5801504274</v>
      </c>
      <c r="G8" s="71">
        <v>123655.51935897399</v>
      </c>
      <c r="H8" s="71">
        <v>9.1483693321723097E-2</v>
      </c>
    </row>
    <row r="9" spans="1:8" ht="14.25">
      <c r="A9" s="71">
        <v>8</v>
      </c>
      <c r="B9" s="72">
        <v>19</v>
      </c>
      <c r="C9" s="71">
        <v>22075</v>
      </c>
      <c r="D9" s="71">
        <v>93301.8932581197</v>
      </c>
      <c r="E9" s="71">
        <v>82166.766419658103</v>
      </c>
      <c r="F9" s="71">
        <v>11135.1268384615</v>
      </c>
      <c r="G9" s="71">
        <v>82166.766419658103</v>
      </c>
      <c r="H9" s="71">
        <v>0.119345132768702</v>
      </c>
    </row>
    <row r="10" spans="1:8" ht="14.25">
      <c r="A10" s="71">
        <v>9</v>
      </c>
      <c r="B10" s="72">
        <v>21</v>
      </c>
      <c r="C10" s="71">
        <v>254126</v>
      </c>
      <c r="D10" s="71">
        <v>904590.66220000002</v>
      </c>
      <c r="E10" s="71">
        <v>822337.54940000002</v>
      </c>
      <c r="F10" s="71">
        <v>82253.112800000003</v>
      </c>
      <c r="G10" s="71">
        <v>822337.54940000002</v>
      </c>
      <c r="H10" s="71">
        <v>9.0928545072483102E-2</v>
      </c>
    </row>
    <row r="11" spans="1:8" ht="14.25">
      <c r="A11" s="71">
        <v>10</v>
      </c>
      <c r="B11" s="72">
        <v>22</v>
      </c>
      <c r="C11" s="71">
        <v>41268</v>
      </c>
      <c r="D11" s="71">
        <v>468245.63601965801</v>
      </c>
      <c r="E11" s="71">
        <v>412349.305232479</v>
      </c>
      <c r="F11" s="71">
        <v>55896.330787179497</v>
      </c>
      <c r="G11" s="71">
        <v>412349.305232479</v>
      </c>
      <c r="H11" s="71">
        <v>0.11937394924238599</v>
      </c>
    </row>
    <row r="12" spans="1:8" ht="14.25">
      <c r="A12" s="71">
        <v>11</v>
      </c>
      <c r="B12" s="72">
        <v>23</v>
      </c>
      <c r="C12" s="71">
        <v>338882.17300000001</v>
      </c>
      <c r="D12" s="71">
        <v>3037495.3648128202</v>
      </c>
      <c r="E12" s="71">
        <v>2613075.9322256399</v>
      </c>
      <c r="F12" s="71">
        <v>424419.43258717901</v>
      </c>
      <c r="G12" s="71">
        <v>2613075.9322256399</v>
      </c>
      <c r="H12" s="71">
        <v>0.139726775389938</v>
      </c>
    </row>
    <row r="13" spans="1:8" ht="14.25">
      <c r="A13" s="71">
        <v>12</v>
      </c>
      <c r="B13" s="72">
        <v>24</v>
      </c>
      <c r="C13" s="71">
        <v>20597</v>
      </c>
      <c r="D13" s="71">
        <v>444627.77520854701</v>
      </c>
      <c r="E13" s="71">
        <v>395989.68519658101</v>
      </c>
      <c r="F13" s="71">
        <v>48638.090011965804</v>
      </c>
      <c r="G13" s="71">
        <v>395989.68519658101</v>
      </c>
      <c r="H13" s="71">
        <v>0.10939057954522199</v>
      </c>
    </row>
    <row r="14" spans="1:8" ht="14.25">
      <c r="A14" s="71">
        <v>13</v>
      </c>
      <c r="B14" s="72">
        <v>25</v>
      </c>
      <c r="C14" s="71">
        <v>69097</v>
      </c>
      <c r="D14" s="71">
        <v>845987.35100000002</v>
      </c>
      <c r="E14" s="71">
        <v>802510.33600000001</v>
      </c>
      <c r="F14" s="71">
        <v>43477.014999999999</v>
      </c>
      <c r="G14" s="71">
        <v>802510.33600000001</v>
      </c>
      <c r="H14" s="71">
        <v>5.13920390755346E-2</v>
      </c>
    </row>
    <row r="15" spans="1:8" ht="14.25">
      <c r="A15" s="71">
        <v>14</v>
      </c>
      <c r="B15" s="72">
        <v>26</v>
      </c>
      <c r="C15" s="71">
        <v>69404</v>
      </c>
      <c r="D15" s="71">
        <v>330849.51444757602</v>
      </c>
      <c r="E15" s="71">
        <v>285881.87148568197</v>
      </c>
      <c r="F15" s="71">
        <v>44967.642961894002</v>
      </c>
      <c r="G15" s="71">
        <v>285881.87148568197</v>
      </c>
      <c r="H15" s="71">
        <v>0.13591569882451601</v>
      </c>
    </row>
    <row r="16" spans="1:8" ht="14.25">
      <c r="A16" s="71">
        <v>15</v>
      </c>
      <c r="B16" s="72">
        <v>27</v>
      </c>
      <c r="C16" s="71">
        <v>231489.666</v>
      </c>
      <c r="D16" s="71">
        <v>1287693.4191354001</v>
      </c>
      <c r="E16" s="71">
        <v>1130092.60643009</v>
      </c>
      <c r="F16" s="71">
        <v>157600.81270531</v>
      </c>
      <c r="G16" s="71">
        <v>1130092.60643009</v>
      </c>
      <c r="H16" s="71">
        <v>0.122390011755382</v>
      </c>
    </row>
    <row r="17" spans="1:8" ht="14.25">
      <c r="A17" s="71">
        <v>16</v>
      </c>
      <c r="B17" s="72">
        <v>29</v>
      </c>
      <c r="C17" s="71">
        <v>196734</v>
      </c>
      <c r="D17" s="71">
        <v>2324705.0447401698</v>
      </c>
      <c r="E17" s="71">
        <v>2122228.90816923</v>
      </c>
      <c r="F17" s="71">
        <v>202476.13657094</v>
      </c>
      <c r="G17" s="71">
        <v>2122228.90816923</v>
      </c>
      <c r="H17" s="71">
        <v>8.7097559765295096E-2</v>
      </c>
    </row>
    <row r="18" spans="1:8" ht="14.25">
      <c r="A18" s="71">
        <v>17</v>
      </c>
      <c r="B18" s="72">
        <v>31</v>
      </c>
      <c r="C18" s="71">
        <v>55327.222000000002</v>
      </c>
      <c r="D18" s="71">
        <v>337542.54874656198</v>
      </c>
      <c r="E18" s="71">
        <v>283874.11566673103</v>
      </c>
      <c r="F18" s="71">
        <v>53668.433079831499</v>
      </c>
      <c r="G18" s="71">
        <v>283874.11566673103</v>
      </c>
      <c r="H18" s="71">
        <v>0.15899753461933899</v>
      </c>
    </row>
    <row r="19" spans="1:8" ht="14.25">
      <c r="A19" s="71">
        <v>18</v>
      </c>
      <c r="B19" s="72">
        <v>32</v>
      </c>
      <c r="C19" s="71">
        <v>12446.897000000001</v>
      </c>
      <c r="D19" s="71">
        <v>202811.423270653</v>
      </c>
      <c r="E19" s="71">
        <v>178747.42799304699</v>
      </c>
      <c r="F19" s="71">
        <v>24063.9952776059</v>
      </c>
      <c r="G19" s="71">
        <v>178747.42799304699</v>
      </c>
      <c r="H19" s="71">
        <v>0.118652070428461</v>
      </c>
    </row>
    <row r="20" spans="1:8" ht="14.25">
      <c r="A20" s="71">
        <v>19</v>
      </c>
      <c r="B20" s="72">
        <v>33</v>
      </c>
      <c r="C20" s="71">
        <v>75474.251999999993</v>
      </c>
      <c r="D20" s="71">
        <v>646687.313600817</v>
      </c>
      <c r="E20" s="71">
        <v>540518.94042635302</v>
      </c>
      <c r="F20" s="71">
        <v>106168.373174464</v>
      </c>
      <c r="G20" s="71">
        <v>540518.94042635302</v>
      </c>
      <c r="H20" s="71">
        <v>0.16417265491618799</v>
      </c>
    </row>
    <row r="21" spans="1:8" ht="14.25">
      <c r="A21" s="71">
        <v>20</v>
      </c>
      <c r="B21" s="72">
        <v>34</v>
      </c>
      <c r="C21" s="71">
        <v>56789.311999999998</v>
      </c>
      <c r="D21" s="71">
        <v>283557.490530557</v>
      </c>
      <c r="E21" s="71">
        <v>200336.42195205801</v>
      </c>
      <c r="F21" s="71">
        <v>83221.068578499602</v>
      </c>
      <c r="G21" s="71">
        <v>200336.42195205801</v>
      </c>
      <c r="H21" s="71">
        <v>0.29348922655080201</v>
      </c>
    </row>
    <row r="22" spans="1:8" ht="14.25">
      <c r="A22" s="71">
        <v>21</v>
      </c>
      <c r="B22" s="72">
        <v>35</v>
      </c>
      <c r="C22" s="71">
        <v>39691.417000000001</v>
      </c>
      <c r="D22" s="71">
        <v>894930.58842654899</v>
      </c>
      <c r="E22" s="71">
        <v>868767.02495574299</v>
      </c>
      <c r="F22" s="71">
        <v>26163.563470805901</v>
      </c>
      <c r="G22" s="71">
        <v>868767.02495574299</v>
      </c>
      <c r="H22" s="71">
        <v>2.9235299149631501E-2</v>
      </c>
    </row>
    <row r="23" spans="1:8" ht="14.25">
      <c r="A23" s="71">
        <v>22</v>
      </c>
      <c r="B23" s="72">
        <v>36</v>
      </c>
      <c r="C23" s="71">
        <v>142329.14499999999</v>
      </c>
      <c r="D23" s="71">
        <v>714677.55328761099</v>
      </c>
      <c r="E23" s="71">
        <v>595916.52170826099</v>
      </c>
      <c r="F23" s="71">
        <v>118761.03157935</v>
      </c>
      <c r="G23" s="71">
        <v>595916.52170826099</v>
      </c>
      <c r="H23" s="71">
        <v>0.166174285218605</v>
      </c>
    </row>
    <row r="24" spans="1:8" ht="14.25">
      <c r="A24" s="71">
        <v>23</v>
      </c>
      <c r="B24" s="72">
        <v>37</v>
      </c>
      <c r="C24" s="71">
        <v>175971.36199999999</v>
      </c>
      <c r="D24" s="71">
        <v>1256279.8246097299</v>
      </c>
      <c r="E24" s="71">
        <v>1018703.03629978</v>
      </c>
      <c r="F24" s="71">
        <v>237576.78830995201</v>
      </c>
      <c r="G24" s="71">
        <v>1018703.03629978</v>
      </c>
      <c r="H24" s="71">
        <v>0.18911136170140699</v>
      </c>
    </row>
    <row r="25" spans="1:8" ht="14.25">
      <c r="A25" s="71">
        <v>24</v>
      </c>
      <c r="B25" s="72">
        <v>38</v>
      </c>
      <c r="C25" s="71">
        <v>156724.04199999999</v>
      </c>
      <c r="D25" s="71">
        <v>726758.04674273496</v>
      </c>
      <c r="E25" s="71">
        <v>688632.27634513297</v>
      </c>
      <c r="F25" s="71">
        <v>38125.770397602297</v>
      </c>
      <c r="G25" s="71">
        <v>688632.27634513297</v>
      </c>
      <c r="H25" s="71">
        <v>5.24600595321629E-2</v>
      </c>
    </row>
    <row r="26" spans="1:8" ht="14.25">
      <c r="A26" s="71">
        <v>25</v>
      </c>
      <c r="B26" s="72">
        <v>39</v>
      </c>
      <c r="C26" s="71">
        <v>81533.129000000001</v>
      </c>
      <c r="D26" s="71">
        <v>135841.906852727</v>
      </c>
      <c r="E26" s="71">
        <v>101635.315626221</v>
      </c>
      <c r="F26" s="71">
        <v>34206.591226505901</v>
      </c>
      <c r="G26" s="71">
        <v>101635.315626221</v>
      </c>
      <c r="H26" s="71">
        <v>0.25181177163238</v>
      </c>
    </row>
    <row r="27" spans="1:8" ht="14.25">
      <c r="A27" s="71">
        <v>26</v>
      </c>
      <c r="B27" s="72">
        <v>40</v>
      </c>
      <c r="C27" s="71">
        <v>58.06</v>
      </c>
      <c r="D27" s="71">
        <v>207.1157</v>
      </c>
      <c r="E27" s="71">
        <v>161.96619999999999</v>
      </c>
      <c r="F27" s="71">
        <v>45.149500000000003</v>
      </c>
      <c r="G27" s="71">
        <v>161.96619999999999</v>
      </c>
      <c r="H27" s="71">
        <v>0.217991682909601</v>
      </c>
    </row>
    <row r="28" spans="1:8" ht="14.25">
      <c r="A28" s="71">
        <v>27</v>
      </c>
      <c r="B28" s="72">
        <v>42</v>
      </c>
      <c r="C28" s="71">
        <v>8181.7969999999996</v>
      </c>
      <c r="D28" s="71">
        <v>135532.50159999999</v>
      </c>
      <c r="E28" s="71">
        <v>114662.81479999999</v>
      </c>
      <c r="F28" s="71">
        <v>20869.686799999999</v>
      </c>
      <c r="G28" s="71">
        <v>114662.81479999999</v>
      </c>
      <c r="H28" s="71">
        <v>0.153982893797631</v>
      </c>
    </row>
    <row r="29" spans="1:8" ht="14.25">
      <c r="A29" s="71">
        <v>28</v>
      </c>
      <c r="B29" s="72">
        <v>75</v>
      </c>
      <c r="C29" s="71">
        <v>1345</v>
      </c>
      <c r="D29" s="71">
        <v>403104.29914529901</v>
      </c>
      <c r="E29" s="71">
        <v>382425.73478632502</v>
      </c>
      <c r="F29" s="71">
        <v>20678.5643589744</v>
      </c>
      <c r="G29" s="71">
        <v>382425.73478632502</v>
      </c>
      <c r="H29" s="71">
        <v>5.12982977428399E-2</v>
      </c>
    </row>
    <row r="30" spans="1:8" ht="14.25">
      <c r="A30" s="71">
        <v>29</v>
      </c>
      <c r="B30" s="72">
        <v>76</v>
      </c>
      <c r="C30" s="71">
        <v>1746</v>
      </c>
      <c r="D30" s="71">
        <v>366356.439546154</v>
      </c>
      <c r="E30" s="71">
        <v>343745.45348461502</v>
      </c>
      <c r="F30" s="71">
        <v>22610.986061538501</v>
      </c>
      <c r="G30" s="71">
        <v>343745.45348461502</v>
      </c>
      <c r="H30" s="71">
        <v>6.17185440756799E-2</v>
      </c>
    </row>
    <row r="31" spans="1:8" ht="14.25">
      <c r="A31" s="71">
        <v>30</v>
      </c>
      <c r="B31" s="72">
        <v>99</v>
      </c>
      <c r="C31" s="71">
        <v>61</v>
      </c>
      <c r="D31" s="71">
        <v>50171.538461538497</v>
      </c>
      <c r="E31" s="71">
        <v>44896.769230769198</v>
      </c>
      <c r="F31" s="71">
        <v>5274.7692307692296</v>
      </c>
      <c r="G31" s="71">
        <v>44896.769230769198</v>
      </c>
      <c r="H31" s="71">
        <v>0.105134691749843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2013-08-14T00:23:07Z</dcterms:modified>
</cp:coreProperties>
</file>