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F4" i="2"/>
  <c r="J4" i="2"/>
  <c r="E5" i="2"/>
  <c r="F5" i="2"/>
  <c r="J5" i="2"/>
  <c r="E6" i="2"/>
  <c r="F6" i="2"/>
  <c r="J6" i="2"/>
  <c r="E7" i="2"/>
  <c r="F7" i="2"/>
  <c r="J7" i="2"/>
  <c r="E8" i="2"/>
  <c r="F8" i="2"/>
  <c r="J8" i="2"/>
  <c r="E9" i="2"/>
  <c r="F9" i="2"/>
  <c r="J9" i="2"/>
  <c r="E10" i="2"/>
  <c r="F10" i="2"/>
  <c r="J10" i="2"/>
  <c r="E11" i="2"/>
  <c r="F11" i="2"/>
  <c r="J11" i="2"/>
  <c r="E12" i="2"/>
  <c r="F12" i="2"/>
  <c r="J12" i="2"/>
  <c r="E13" i="2"/>
  <c r="F13" i="2"/>
  <c r="J13" i="2"/>
  <c r="E14" i="2"/>
  <c r="F14" i="2"/>
  <c r="J14" i="2"/>
  <c r="E15" i="2"/>
  <c r="F15" i="2"/>
  <c r="J15" i="2"/>
  <c r="E16" i="2"/>
  <c r="F16" i="2"/>
  <c r="J16" i="2"/>
  <c r="E17" i="2"/>
  <c r="F17" i="2"/>
  <c r="J17" i="2"/>
  <c r="E18" i="2"/>
  <c r="F18" i="2"/>
  <c r="J18" i="2"/>
  <c r="E19" i="2"/>
  <c r="F19" i="2"/>
  <c r="J19" i="2"/>
  <c r="E20" i="2"/>
  <c r="F20" i="2"/>
  <c r="J20" i="2"/>
  <c r="E21" i="2"/>
  <c r="F21" i="2"/>
  <c r="J21" i="2"/>
  <c r="E22" i="2"/>
  <c r="F22" i="2"/>
  <c r="J22" i="2"/>
  <c r="E23" i="2"/>
  <c r="F23" i="2"/>
  <c r="J23" i="2"/>
  <c r="E24" i="2"/>
  <c r="F24" i="2"/>
  <c r="J24" i="2"/>
  <c r="E25" i="2"/>
  <c r="F25" i="2"/>
  <c r="J25" i="2"/>
  <c r="E26" i="2"/>
  <c r="F26" i="2"/>
  <c r="J26" i="2"/>
  <c r="E27" i="2"/>
  <c r="F27" i="2"/>
  <c r="J27" i="2"/>
  <c r="E28" i="2"/>
  <c r="F28" i="2"/>
  <c r="J28" i="2"/>
  <c r="E29" i="2"/>
  <c r="F29" i="2"/>
  <c r="J29" i="2"/>
  <c r="E30" i="2"/>
  <c r="K30" i="2" s="1"/>
  <c r="F30" i="2"/>
  <c r="E31" i="2"/>
  <c r="F31" i="2"/>
  <c r="J31" i="2"/>
  <c r="E32" i="2"/>
  <c r="K32" i="2" s="1"/>
  <c r="F32" i="2"/>
  <c r="E33" i="2"/>
  <c r="K33" i="2" s="1"/>
  <c r="F33" i="2"/>
  <c r="E34" i="2"/>
  <c r="K34" i="2" s="1"/>
  <c r="F34" i="2"/>
  <c r="E35" i="2"/>
  <c r="F35" i="2"/>
  <c r="J35" i="2"/>
  <c r="E36" i="2"/>
  <c r="F36" i="2"/>
  <c r="J36" i="2"/>
  <c r="E37" i="2"/>
  <c r="K37" i="2" s="1"/>
  <c r="F37" i="2"/>
  <c r="E38" i="2"/>
  <c r="K38" i="2" s="1"/>
  <c r="F38" i="2"/>
  <c r="E39" i="2"/>
  <c r="F39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1" i="2"/>
  <c r="I35" i="2"/>
  <c r="I36" i="2"/>
  <c r="I3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5" i="2" l="1"/>
  <c r="K7" i="2"/>
  <c r="K39" i="2"/>
  <c r="G19" i="2"/>
  <c r="L19" i="2" s="1"/>
  <c r="G11" i="2"/>
  <c r="G38" i="2"/>
  <c r="L38" i="2" s="1"/>
  <c r="G7" i="2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G39" i="2"/>
  <c r="L39" i="2" s="1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32" i="2"/>
  <c r="L32" i="2" s="1"/>
  <c r="G29" i="2"/>
  <c r="L29" i="2" s="1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34" i="2"/>
  <c r="L34" i="2" s="1"/>
  <c r="G33" i="2"/>
  <c r="L33" i="2" s="1"/>
  <c r="G31" i="2"/>
  <c r="L31" i="2" s="1"/>
  <c r="G30" i="2"/>
  <c r="L30" i="2" s="1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37" i="2"/>
  <c r="L37" i="2" s="1"/>
  <c r="G35" i="2"/>
  <c r="L35" i="2" s="1"/>
  <c r="G28" i="2"/>
  <c r="L28" i="2" s="1"/>
  <c r="G24" i="2"/>
  <c r="L24" i="2" s="1"/>
  <c r="G20" i="2"/>
  <c r="L20" i="2" s="1"/>
  <c r="G16" i="2"/>
  <c r="L16" i="2" s="1"/>
  <c r="G12" i="2"/>
  <c r="L12" i="2" s="1"/>
  <c r="L11" i="2"/>
  <c r="G8" i="2"/>
  <c r="L8" i="2" s="1"/>
  <c r="L7" i="2"/>
  <c r="J3" i="2"/>
  <c r="G3" i="2"/>
  <c r="G36" i="2"/>
  <c r="L36" i="2" s="1"/>
  <c r="I3" i="2"/>
  <c r="K3" i="2" s="1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<sst xmlns="http://schemas.openxmlformats.org/spreadsheetml/2006/main" count="114" uniqueCount="71">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</sst>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3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9" fillId="0" borderId="0" xfId="0" applyNumberFormat="1" applyFont="1" applyAlignment="1"/>
    <xf numFmtId="1" fontId="29" fillId="0" borderId="0" xfId="0" applyNumberFormat="1" applyFont="1" applyAlignment="1"/>
    <xf numFmtId="0" fontId="30" fillId="0" borderId="0" xfId="0" applyNumberFormat="1" applyFont="1" applyAlignment="1"/>
    <xf numFmtId="1" fontId="30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45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6" Type="http://schemas.openxmlformats.org/officeDocument/2006/relationships/image" Target="cid:7dde59d613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4" sqref="K4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 x14ac:dyDescent="0.15">
      <c r="A2" s="11" t="s">
        <v>3</v>
      </c>
      <c r="B2" s="12"/>
      <c r="C2" s="35" t="s">
        <v>4</v>
      </c>
      <c r="D2" s="35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6" t="s">
        <v>5</v>
      </c>
      <c r="B3" s="36"/>
      <c r="C3" s="36"/>
      <c r="D3" s="36"/>
      <c r="E3" s="15">
        <f>RA!D7</f>
        <v>15605764.9761</v>
      </c>
      <c r="F3" s="25">
        <f>RA!I7</f>
        <v>1746473.7142</v>
      </c>
      <c r="G3" s="16">
        <f>E3-F3</f>
        <v>13859291.2619</v>
      </c>
      <c r="H3" s="27">
        <f>RA!J7</f>
        <v>11.1912086134496</v>
      </c>
      <c r="I3" s="20">
        <f>SUM(I4:I39)</f>
        <v>15605768.388996543</v>
      </c>
      <c r="J3" s="21">
        <f>SUM(J4:J39)</f>
        <v>13859291.118489616</v>
      </c>
      <c r="K3" s="22">
        <f>E3-I3</f>
        <v>-3.4128965437412262</v>
      </c>
      <c r="L3" s="22">
        <f>G3-J3</f>
        <v>0.14341038465499878</v>
      </c>
    </row>
    <row r="4" spans="1:12" x14ac:dyDescent="0.15">
      <c r="A4" s="37">
        <f>RA!A8</f>
        <v>41500</v>
      </c>
      <c r="B4" s="12">
        <v>12</v>
      </c>
      <c r="C4" s="34" t="s">
        <v>6</v>
      </c>
      <c r="D4" s="34"/>
      <c r="E4" s="15">
        <f>RA!D8</f>
        <v>455065.81679999997</v>
      </c>
      <c r="F4" s="25">
        <f>RA!I8</f>
        <v>102444.1194</v>
      </c>
      <c r="G4" s="16">
        <f t="shared" ref="G4:G39" si="0">E4-F4</f>
        <v>352621.69739999995</v>
      </c>
      <c r="H4" s="27">
        <f>RA!J8</f>
        <v>22.511934673621901</v>
      </c>
      <c r="I4" s="20">
        <f>VLOOKUP(B4,RMS!B:D,3,FALSE)</f>
        <v>455066.257148718</v>
      </c>
      <c r="J4" s="21">
        <f>VLOOKUP(B4,RMS!B:E,4,FALSE)</f>
        <v>352621.69355128199</v>
      </c>
      <c r="K4" s="22">
        <f t="shared" ref="K4:K39" si="1">E4-I4</f>
        <v>-0.44034871802432463</v>
      </c>
      <c r="L4" s="22">
        <f t="shared" ref="L4:L39" si="2">G4-J4</f>
        <v>3.8487179554067552E-3</v>
      </c>
    </row>
    <row r="5" spans="1:12" x14ac:dyDescent="0.15">
      <c r="A5" s="37"/>
      <c r="B5" s="12">
        <v>13</v>
      </c>
      <c r="C5" s="34" t="s">
        <v>7</v>
      </c>
      <c r="D5" s="34"/>
      <c r="E5" s="15">
        <f>RA!D9</f>
        <v>114337.0634</v>
      </c>
      <c r="F5" s="25">
        <f>RA!I9</f>
        <v>22335.770799999998</v>
      </c>
      <c r="G5" s="16">
        <f t="shared" si="0"/>
        <v>92001.292600000001</v>
      </c>
      <c r="H5" s="27">
        <f>RA!J9</f>
        <v>19.535022271702001</v>
      </c>
      <c r="I5" s="20">
        <f>VLOOKUP(B5,RMS!B:D,3,FALSE)</f>
        <v>114337.08103465701</v>
      </c>
      <c r="J5" s="21">
        <f>VLOOKUP(B5,RMS!B:E,4,FALSE)</f>
        <v>92001.298627350407</v>
      </c>
      <c r="K5" s="22">
        <f t="shared" si="1"/>
        <v>-1.7634657007874921E-2</v>
      </c>
      <c r="L5" s="22">
        <f t="shared" si="2"/>
        <v>-6.0273504059296101E-3</v>
      </c>
    </row>
    <row r="6" spans="1:12" x14ac:dyDescent="0.15">
      <c r="A6" s="37"/>
      <c r="B6" s="12">
        <v>14</v>
      </c>
      <c r="C6" s="34" t="s">
        <v>8</v>
      </c>
      <c r="D6" s="34"/>
      <c r="E6" s="15">
        <f>RA!D10</f>
        <v>140918.04550000001</v>
      </c>
      <c r="F6" s="25">
        <f>RA!I10</f>
        <v>32127.927199999998</v>
      </c>
      <c r="G6" s="16">
        <f t="shared" si="0"/>
        <v>108790.1183</v>
      </c>
      <c r="H6" s="27">
        <f>RA!J10</f>
        <v>22.799015616491801</v>
      </c>
      <c r="I6" s="20">
        <f>VLOOKUP(B6,RMS!B:D,3,FALSE)</f>
        <v>140920.31673675199</v>
      </c>
      <c r="J6" s="21">
        <f>VLOOKUP(B6,RMS!B:E,4,FALSE)</f>
        <v>108790.11793333299</v>
      </c>
      <c r="K6" s="22">
        <f t="shared" si="1"/>
        <v>-2.2712367519852705</v>
      </c>
      <c r="L6" s="22">
        <f t="shared" si="2"/>
        <v>3.6666700907517225E-4</v>
      </c>
    </row>
    <row r="7" spans="1:12" x14ac:dyDescent="0.15">
      <c r="A7" s="37"/>
      <c r="B7" s="12">
        <v>15</v>
      </c>
      <c r="C7" s="34" t="s">
        <v>9</v>
      </c>
      <c r="D7" s="34"/>
      <c r="E7" s="15">
        <f>RA!D11</f>
        <v>35752.376100000001</v>
      </c>
      <c r="F7" s="25">
        <f>RA!I11</f>
        <v>5849.3303999999998</v>
      </c>
      <c r="G7" s="16">
        <f t="shared" si="0"/>
        <v>29903.045700000002</v>
      </c>
      <c r="H7" s="27">
        <f>RA!J11</f>
        <v>16.360675955184998</v>
      </c>
      <c r="I7" s="20">
        <f>VLOOKUP(B7,RMS!B:D,3,FALSE)</f>
        <v>35752.402342734997</v>
      </c>
      <c r="J7" s="21">
        <f>VLOOKUP(B7,RMS!B:E,4,FALSE)</f>
        <v>29903.045635042701</v>
      </c>
      <c r="K7" s="22">
        <f t="shared" si="1"/>
        <v>-2.6242734995321371E-2</v>
      </c>
      <c r="L7" s="22">
        <f t="shared" si="2"/>
        <v>6.4957301219692454E-5</v>
      </c>
    </row>
    <row r="8" spans="1:12" x14ac:dyDescent="0.15">
      <c r="A8" s="37"/>
      <c r="B8" s="12">
        <v>16</v>
      </c>
      <c r="C8" s="34" t="s">
        <v>10</v>
      </c>
      <c r="D8" s="34"/>
      <c r="E8" s="15">
        <f>RA!D12</f>
        <v>125959.1847</v>
      </c>
      <c r="F8" s="25">
        <f>RA!I12</f>
        <v>-3830.8454000000002</v>
      </c>
      <c r="G8" s="16">
        <f t="shared" si="0"/>
        <v>129790.0301</v>
      </c>
      <c r="H8" s="27">
        <f>RA!J12</f>
        <v>-3.04133867579726</v>
      </c>
      <c r="I8" s="20">
        <f>VLOOKUP(B8,RMS!B:D,3,FALSE)</f>
        <v>125959.200523932</v>
      </c>
      <c r="J8" s="21">
        <f>VLOOKUP(B8,RMS!B:E,4,FALSE)</f>
        <v>129790.030784615</v>
      </c>
      <c r="K8" s="22">
        <f t="shared" si="1"/>
        <v>-1.5823932000785135E-2</v>
      </c>
      <c r="L8" s="22">
        <f t="shared" si="2"/>
        <v>-6.846149917691946E-4</v>
      </c>
    </row>
    <row r="9" spans="1:12" x14ac:dyDescent="0.15">
      <c r="A9" s="37"/>
      <c r="B9" s="12">
        <v>17</v>
      </c>
      <c r="C9" s="34" t="s">
        <v>11</v>
      </c>
      <c r="D9" s="34"/>
      <c r="E9" s="15">
        <f>RA!D13</f>
        <v>250492.84299999999</v>
      </c>
      <c r="F9" s="25">
        <f>RA!I13</f>
        <v>51815.447999999997</v>
      </c>
      <c r="G9" s="16">
        <f t="shared" si="0"/>
        <v>198677.39499999999</v>
      </c>
      <c r="H9" s="27">
        <f>RA!J13</f>
        <v>20.6854005804868</v>
      </c>
      <c r="I9" s="20">
        <f>VLOOKUP(B9,RMS!B:D,3,FALSE)</f>
        <v>250492.98149572601</v>
      </c>
      <c r="J9" s="21">
        <f>VLOOKUP(B9,RMS!B:E,4,FALSE)</f>
        <v>198677.39321367501</v>
      </c>
      <c r="K9" s="22">
        <f t="shared" si="1"/>
        <v>-0.13849572601611726</v>
      </c>
      <c r="L9" s="22">
        <f t="shared" si="2"/>
        <v>1.7863249813672155E-3</v>
      </c>
    </row>
    <row r="10" spans="1:12" x14ac:dyDescent="0.15">
      <c r="A10" s="37"/>
      <c r="B10" s="12">
        <v>18</v>
      </c>
      <c r="C10" s="34" t="s">
        <v>12</v>
      </c>
      <c r="D10" s="34"/>
      <c r="E10" s="15">
        <f>RA!D14</f>
        <v>129870.31449999999</v>
      </c>
      <c r="F10" s="25">
        <f>RA!I14</f>
        <v>12311.0638</v>
      </c>
      <c r="G10" s="16">
        <f t="shared" si="0"/>
        <v>117559.25069999999</v>
      </c>
      <c r="H10" s="27">
        <f>RA!J14</f>
        <v>9.4795056494607906</v>
      </c>
      <c r="I10" s="20">
        <f>VLOOKUP(B10,RMS!B:D,3,FALSE)</f>
        <v>129870.30387094</v>
      </c>
      <c r="J10" s="21">
        <f>VLOOKUP(B10,RMS!B:E,4,FALSE)</f>
        <v>117559.250398291</v>
      </c>
      <c r="K10" s="22">
        <f t="shared" si="1"/>
        <v>1.0629059994244017E-2</v>
      </c>
      <c r="L10" s="22">
        <f t="shared" si="2"/>
        <v>3.0170899117365479E-4</v>
      </c>
    </row>
    <row r="11" spans="1:12" x14ac:dyDescent="0.15">
      <c r="A11" s="37"/>
      <c r="B11" s="12">
        <v>19</v>
      </c>
      <c r="C11" s="34" t="s">
        <v>13</v>
      </c>
      <c r="D11" s="34"/>
      <c r="E11" s="15">
        <f>RA!D15</f>
        <v>84600.486300000004</v>
      </c>
      <c r="F11" s="25">
        <f>RA!I15</f>
        <v>10274.770500000001</v>
      </c>
      <c r="G11" s="16">
        <f t="shared" si="0"/>
        <v>74325.715800000005</v>
      </c>
      <c r="H11" s="27">
        <f>RA!J15</f>
        <v>12.145048981828401</v>
      </c>
      <c r="I11" s="20">
        <f>VLOOKUP(B11,RMS!B:D,3,FALSE)</f>
        <v>84600.568996581205</v>
      </c>
      <c r="J11" s="21">
        <f>VLOOKUP(B11,RMS!B:E,4,FALSE)</f>
        <v>74325.716011965793</v>
      </c>
      <c r="K11" s="22">
        <f t="shared" si="1"/>
        <v>-8.2696581201162189E-2</v>
      </c>
      <c r="L11" s="22">
        <f t="shared" si="2"/>
        <v>-2.1196578745730221E-4</v>
      </c>
    </row>
    <row r="12" spans="1:12" x14ac:dyDescent="0.15">
      <c r="A12" s="37"/>
      <c r="B12" s="12">
        <v>21</v>
      </c>
      <c r="C12" s="34" t="s">
        <v>14</v>
      </c>
      <c r="D12" s="34"/>
      <c r="E12" s="15">
        <f>RA!D16</f>
        <v>823804.00520000001</v>
      </c>
      <c r="F12" s="25">
        <f>RA!I16</f>
        <v>74603.005000000005</v>
      </c>
      <c r="G12" s="16">
        <f t="shared" si="0"/>
        <v>749201.00020000001</v>
      </c>
      <c r="H12" s="27">
        <f>RA!J16</f>
        <v>9.0559167628577093</v>
      </c>
      <c r="I12" s="20">
        <f>VLOOKUP(B12,RMS!B:D,3,FALSE)</f>
        <v>823803.52819999994</v>
      </c>
      <c r="J12" s="21">
        <f>VLOOKUP(B12,RMS!B:E,4,FALSE)</f>
        <v>749201.00020000001</v>
      </c>
      <c r="K12" s="22">
        <f t="shared" si="1"/>
        <v>0.47700000007171184</v>
      </c>
      <c r="L12" s="22">
        <f t="shared" si="2"/>
        <v>0</v>
      </c>
    </row>
    <row r="13" spans="1:12" x14ac:dyDescent="0.15">
      <c r="A13" s="37"/>
      <c r="B13" s="12">
        <v>22</v>
      </c>
      <c r="C13" s="34" t="s">
        <v>15</v>
      </c>
      <c r="D13" s="34"/>
      <c r="E13" s="15">
        <f>RA!D17</f>
        <v>944120.60679999995</v>
      </c>
      <c r="F13" s="25">
        <f>RA!I17</f>
        <v>28489.8397</v>
      </c>
      <c r="G13" s="16">
        <f t="shared" si="0"/>
        <v>915630.76709999994</v>
      </c>
      <c r="H13" s="27">
        <f>RA!J17</f>
        <v>3.01760595995923</v>
      </c>
      <c r="I13" s="20">
        <f>VLOOKUP(B13,RMS!B:D,3,FALSE)</f>
        <v>944120.63242735004</v>
      </c>
      <c r="J13" s="21">
        <f>VLOOKUP(B13,RMS!B:E,4,FALSE)</f>
        <v>915630.76792991499</v>
      </c>
      <c r="K13" s="22">
        <f t="shared" si="1"/>
        <v>-2.5627350085414946E-2</v>
      </c>
      <c r="L13" s="22">
        <f t="shared" si="2"/>
        <v>-8.2991505041718483E-4</v>
      </c>
    </row>
    <row r="14" spans="1:12" x14ac:dyDescent="0.15">
      <c r="A14" s="37"/>
      <c r="B14" s="12">
        <v>23</v>
      </c>
      <c r="C14" s="34" t="s">
        <v>16</v>
      </c>
      <c r="D14" s="34"/>
      <c r="E14" s="15">
        <f>RA!D18</f>
        <v>1715564.8354</v>
      </c>
      <c r="F14" s="25">
        <f>RA!I18</f>
        <v>247748.0478</v>
      </c>
      <c r="G14" s="16">
        <f t="shared" si="0"/>
        <v>1467816.7875999999</v>
      </c>
      <c r="H14" s="27">
        <f>RA!J18</f>
        <v>14.4411941004978</v>
      </c>
      <c r="I14" s="20">
        <f>VLOOKUP(B14,RMS!B:D,3,FALSE)</f>
        <v>1715564.9234700899</v>
      </c>
      <c r="J14" s="21">
        <f>VLOOKUP(B14,RMS!B:E,4,FALSE)</f>
        <v>1467816.7771256401</v>
      </c>
      <c r="K14" s="22">
        <f t="shared" si="1"/>
        <v>-8.8070089928805828E-2</v>
      </c>
      <c r="L14" s="22">
        <f t="shared" si="2"/>
        <v>1.0474359849467874E-2</v>
      </c>
    </row>
    <row r="15" spans="1:12" x14ac:dyDescent="0.15">
      <c r="A15" s="37"/>
      <c r="B15" s="12">
        <v>24</v>
      </c>
      <c r="C15" s="34" t="s">
        <v>17</v>
      </c>
      <c r="D15" s="34"/>
      <c r="E15" s="15">
        <f>RA!D19</f>
        <v>759790.82689999999</v>
      </c>
      <c r="F15" s="25">
        <f>RA!I19</f>
        <v>7937.4877999999999</v>
      </c>
      <c r="G15" s="16">
        <f t="shared" si="0"/>
        <v>751853.33909999998</v>
      </c>
      <c r="H15" s="27">
        <f>RA!J19</f>
        <v>1.04469381821646</v>
      </c>
      <c r="I15" s="20">
        <f>VLOOKUP(B15,RMS!B:D,3,FALSE)</f>
        <v>759790.83335299103</v>
      </c>
      <c r="J15" s="21">
        <f>VLOOKUP(B15,RMS!B:E,4,FALSE)</f>
        <v>751853.33921880298</v>
      </c>
      <c r="K15" s="22">
        <f t="shared" si="1"/>
        <v>-6.4529910450801253E-3</v>
      </c>
      <c r="L15" s="22">
        <f t="shared" si="2"/>
        <v>-1.1880300007760525E-4</v>
      </c>
    </row>
    <row r="16" spans="1:12" x14ac:dyDescent="0.15">
      <c r="A16" s="37"/>
      <c r="B16" s="12">
        <v>25</v>
      </c>
      <c r="C16" s="34" t="s">
        <v>18</v>
      </c>
      <c r="D16" s="34"/>
      <c r="E16" s="15">
        <f>RA!D20</f>
        <v>717737.82499999995</v>
      </c>
      <c r="F16" s="25">
        <f>RA!I20</f>
        <v>48599.879800000002</v>
      </c>
      <c r="G16" s="16">
        <f t="shared" si="0"/>
        <v>669137.94519999996</v>
      </c>
      <c r="H16" s="27">
        <f>RA!J20</f>
        <v>6.7712579868561296</v>
      </c>
      <c r="I16" s="20">
        <f>VLOOKUP(B16,RMS!B:D,3,FALSE)</f>
        <v>717737.81389999995</v>
      </c>
      <c r="J16" s="21">
        <f>VLOOKUP(B16,RMS!B:E,4,FALSE)</f>
        <v>669137.94519999996</v>
      </c>
      <c r="K16" s="22">
        <f t="shared" si="1"/>
        <v>1.1100000003352761E-2</v>
      </c>
      <c r="L16" s="22">
        <f t="shared" si="2"/>
        <v>0</v>
      </c>
    </row>
    <row r="17" spans="1:12" x14ac:dyDescent="0.15">
      <c r="A17" s="37"/>
      <c r="B17" s="12">
        <v>26</v>
      </c>
      <c r="C17" s="34" t="s">
        <v>19</v>
      </c>
      <c r="D17" s="34"/>
      <c r="E17" s="15">
        <f>RA!D21</f>
        <v>317380.74849999999</v>
      </c>
      <c r="F17" s="25">
        <f>RA!I21</f>
        <v>44613.300999999999</v>
      </c>
      <c r="G17" s="16">
        <f t="shared" si="0"/>
        <v>272767.44750000001</v>
      </c>
      <c r="H17" s="27">
        <f>RA!J21</f>
        <v>14.056713020827701</v>
      </c>
      <c r="I17" s="20">
        <f>VLOOKUP(B17,RMS!B:D,3,FALSE)</f>
        <v>317380.55844078399</v>
      </c>
      <c r="J17" s="21">
        <f>VLOOKUP(B17,RMS!B:E,4,FALSE)</f>
        <v>272767.44753058802</v>
      </c>
      <c r="K17" s="22">
        <f t="shared" si="1"/>
        <v>0.19005921599455178</v>
      </c>
      <c r="L17" s="22">
        <f t="shared" si="2"/>
        <v>-3.0588009394705296E-5</v>
      </c>
    </row>
    <row r="18" spans="1:12" x14ac:dyDescent="0.15">
      <c r="A18" s="37"/>
      <c r="B18" s="12">
        <v>27</v>
      </c>
      <c r="C18" s="34" t="s">
        <v>20</v>
      </c>
      <c r="D18" s="34"/>
      <c r="E18" s="15">
        <f>RA!D22</f>
        <v>1180053.9217999999</v>
      </c>
      <c r="F18" s="25">
        <f>RA!I22</f>
        <v>143289.76259999999</v>
      </c>
      <c r="G18" s="16">
        <f t="shared" si="0"/>
        <v>1036764.1591999999</v>
      </c>
      <c r="H18" s="27">
        <f>RA!J22</f>
        <v>12.142645344666301</v>
      </c>
      <c r="I18" s="20">
        <f>VLOOKUP(B18,RMS!B:D,3,FALSE)</f>
        <v>1180054.14352566</v>
      </c>
      <c r="J18" s="21">
        <f>VLOOKUP(B18,RMS!B:E,4,FALSE)</f>
        <v>1036764.15951681</v>
      </c>
      <c r="K18" s="22">
        <f t="shared" si="1"/>
        <v>-0.2217256601434201</v>
      </c>
      <c r="L18" s="22">
        <f t="shared" si="2"/>
        <v>-3.1681009568274021E-4</v>
      </c>
    </row>
    <row r="19" spans="1:12" x14ac:dyDescent="0.15">
      <c r="A19" s="37"/>
      <c r="B19" s="12">
        <v>29</v>
      </c>
      <c r="C19" s="34" t="s">
        <v>21</v>
      </c>
      <c r="D19" s="34"/>
      <c r="E19" s="15">
        <f>RA!D23</f>
        <v>2216035.5447999998</v>
      </c>
      <c r="F19" s="25">
        <f>RA!I23</f>
        <v>201140.8034</v>
      </c>
      <c r="G19" s="16">
        <f t="shared" si="0"/>
        <v>2014894.7413999997</v>
      </c>
      <c r="H19" s="27">
        <f>RA!J23</f>
        <v>9.0766054665496405</v>
      </c>
      <c r="I19" s="20">
        <f>VLOOKUP(B19,RMS!B:D,3,FALSE)</f>
        <v>2216036.6001709402</v>
      </c>
      <c r="J19" s="21">
        <f>VLOOKUP(B19,RMS!B:E,4,FALSE)</f>
        <v>2014894.7728812001</v>
      </c>
      <c r="K19" s="22">
        <f t="shared" si="1"/>
        <v>-1.055370940361172</v>
      </c>
      <c r="L19" s="22">
        <f t="shared" si="2"/>
        <v>-3.1481200363487005E-2</v>
      </c>
    </row>
    <row r="20" spans="1:12" x14ac:dyDescent="0.15">
      <c r="A20" s="37"/>
      <c r="B20" s="12">
        <v>31</v>
      </c>
      <c r="C20" s="34" t="s">
        <v>22</v>
      </c>
      <c r="D20" s="34"/>
      <c r="E20" s="15">
        <f>RA!D24</f>
        <v>318558.11749999999</v>
      </c>
      <c r="F20" s="25">
        <f>RA!I24</f>
        <v>52810.652999999998</v>
      </c>
      <c r="G20" s="16">
        <f t="shared" si="0"/>
        <v>265747.4645</v>
      </c>
      <c r="H20" s="27">
        <f>RA!J24</f>
        <v>16.5780277126355</v>
      </c>
      <c r="I20" s="20">
        <f>VLOOKUP(B20,RMS!B:D,3,FALSE)</f>
        <v>318558.14452323603</v>
      </c>
      <c r="J20" s="21">
        <f>VLOOKUP(B20,RMS!B:E,4,FALSE)</f>
        <v>265747.46017732302</v>
      </c>
      <c r="K20" s="22">
        <f t="shared" si="1"/>
        <v>-2.7023236034438014E-2</v>
      </c>
      <c r="L20" s="22">
        <f t="shared" si="2"/>
        <v>4.3226769776083529E-3</v>
      </c>
    </row>
    <row r="21" spans="1:12" x14ac:dyDescent="0.15">
      <c r="A21" s="37"/>
      <c r="B21" s="12">
        <v>32</v>
      </c>
      <c r="C21" s="34" t="s">
        <v>23</v>
      </c>
      <c r="D21" s="34"/>
      <c r="E21" s="15">
        <f>RA!D25</f>
        <v>197575.935</v>
      </c>
      <c r="F21" s="25">
        <f>RA!I25</f>
        <v>21963.183300000001</v>
      </c>
      <c r="G21" s="16">
        <f t="shared" si="0"/>
        <v>175612.75169999999</v>
      </c>
      <c r="H21" s="27">
        <f>RA!J25</f>
        <v>11.116325123300101</v>
      </c>
      <c r="I21" s="20">
        <f>VLOOKUP(B21,RMS!B:D,3,FALSE)</f>
        <v>197575.93521019601</v>
      </c>
      <c r="J21" s="21">
        <f>VLOOKUP(B21,RMS!B:E,4,FALSE)</f>
        <v>175612.747721561</v>
      </c>
      <c r="K21" s="22">
        <f t="shared" si="1"/>
        <v>-2.1019601263105869E-4</v>
      </c>
      <c r="L21" s="22">
        <f t="shared" si="2"/>
        <v>3.97843899554573E-3</v>
      </c>
    </row>
    <row r="22" spans="1:12" x14ac:dyDescent="0.15">
      <c r="A22" s="37"/>
      <c r="B22" s="12">
        <v>33</v>
      </c>
      <c r="C22" s="34" t="s">
        <v>24</v>
      </c>
      <c r="D22" s="34"/>
      <c r="E22" s="15">
        <f>RA!D26</f>
        <v>527656.70169999998</v>
      </c>
      <c r="F22" s="25">
        <f>RA!I26</f>
        <v>94388.422000000006</v>
      </c>
      <c r="G22" s="16">
        <f t="shared" si="0"/>
        <v>433268.27969999996</v>
      </c>
      <c r="H22" s="27">
        <f>RA!J26</f>
        <v>17.8882257528238</v>
      </c>
      <c r="I22" s="20">
        <f>VLOOKUP(B22,RMS!B:D,3,FALSE)</f>
        <v>527656.631514946</v>
      </c>
      <c r="J22" s="21">
        <f>VLOOKUP(B22,RMS!B:E,4,FALSE)</f>
        <v>433268.27021003299</v>
      </c>
      <c r="K22" s="22">
        <f t="shared" si="1"/>
        <v>7.0185053977183998E-2</v>
      </c>
      <c r="L22" s="22">
        <f t="shared" si="2"/>
        <v>9.4899669638834894E-3</v>
      </c>
    </row>
    <row r="23" spans="1:12" x14ac:dyDescent="0.15">
      <c r="A23" s="37"/>
      <c r="B23" s="12">
        <v>34</v>
      </c>
      <c r="C23" s="34" t="s">
        <v>25</v>
      </c>
      <c r="D23" s="34"/>
      <c r="E23" s="15">
        <f>RA!D27</f>
        <v>264074.8751</v>
      </c>
      <c r="F23" s="25">
        <f>RA!I27</f>
        <v>75705.900599999994</v>
      </c>
      <c r="G23" s="16">
        <f t="shared" si="0"/>
        <v>188368.97450000001</v>
      </c>
      <c r="H23" s="27">
        <f>RA!J27</f>
        <v>28.668346646507601</v>
      </c>
      <c r="I23" s="20">
        <f>VLOOKUP(B23,RMS!B:D,3,FALSE)</f>
        <v>264074.82779855502</v>
      </c>
      <c r="J23" s="21">
        <f>VLOOKUP(B23,RMS!B:E,4,FALSE)</f>
        <v>188368.97486441201</v>
      </c>
      <c r="K23" s="22">
        <f t="shared" si="1"/>
        <v>4.7301444981712848E-2</v>
      </c>
      <c r="L23" s="22">
        <f t="shared" si="2"/>
        <v>-3.6441200063563883E-4</v>
      </c>
    </row>
    <row r="24" spans="1:12" x14ac:dyDescent="0.15">
      <c r="A24" s="37"/>
      <c r="B24" s="12">
        <v>35</v>
      </c>
      <c r="C24" s="34" t="s">
        <v>26</v>
      </c>
      <c r="D24" s="34"/>
      <c r="E24" s="15">
        <f>RA!D28</f>
        <v>884167.91579999996</v>
      </c>
      <c r="F24" s="25">
        <f>RA!I28</f>
        <v>24163.386299999998</v>
      </c>
      <c r="G24" s="16">
        <f t="shared" si="0"/>
        <v>860004.52949999995</v>
      </c>
      <c r="H24" s="27">
        <f>RA!J28</f>
        <v>2.7328956262947899</v>
      </c>
      <c r="I24" s="20">
        <f>VLOOKUP(B24,RMS!B:D,3,FALSE)</f>
        <v>884167.91580884997</v>
      </c>
      <c r="J24" s="21">
        <f>VLOOKUP(B24,RMS!B:E,4,FALSE)</f>
        <v>860004.47542425105</v>
      </c>
      <c r="K24" s="22">
        <f t="shared" si="1"/>
        <v>-8.8500091806054115E-6</v>
      </c>
      <c r="L24" s="22">
        <f t="shared" si="2"/>
        <v>5.4075748892500997E-2</v>
      </c>
    </row>
    <row r="25" spans="1:12" x14ac:dyDescent="0.15">
      <c r="A25" s="37"/>
      <c r="B25" s="12">
        <v>36</v>
      </c>
      <c r="C25" s="34" t="s">
        <v>27</v>
      </c>
      <c r="D25" s="34"/>
      <c r="E25" s="15">
        <f>RA!D29</f>
        <v>693944.25809999998</v>
      </c>
      <c r="F25" s="25">
        <f>RA!I29</f>
        <v>108542.5196</v>
      </c>
      <c r="G25" s="16">
        <f t="shared" si="0"/>
        <v>585401.73849999998</v>
      </c>
      <c r="H25" s="27">
        <f>RA!J29</f>
        <v>15.6413888194978</v>
      </c>
      <c r="I25" s="20">
        <f>VLOOKUP(B25,RMS!B:D,3,FALSE)</f>
        <v>693944.25863893796</v>
      </c>
      <c r="J25" s="21">
        <f>VLOOKUP(B25,RMS!B:E,4,FALSE)</f>
        <v>585401.67662651103</v>
      </c>
      <c r="K25" s="22">
        <f t="shared" si="1"/>
        <v>-5.3893798030912876E-4</v>
      </c>
      <c r="L25" s="22">
        <f t="shared" si="2"/>
        <v>6.1873488943092525E-2</v>
      </c>
    </row>
    <row r="26" spans="1:12" x14ac:dyDescent="0.15">
      <c r="A26" s="37"/>
      <c r="B26" s="12">
        <v>37</v>
      </c>
      <c r="C26" s="34" t="s">
        <v>28</v>
      </c>
      <c r="D26" s="34"/>
      <c r="E26" s="15">
        <f>RA!D30</f>
        <v>1113787.3500000001</v>
      </c>
      <c r="F26" s="25">
        <f>RA!I30</f>
        <v>201157.7096</v>
      </c>
      <c r="G26" s="16">
        <f t="shared" si="0"/>
        <v>912629.64040000015</v>
      </c>
      <c r="H26" s="27">
        <f>RA!J30</f>
        <v>18.0606926088719</v>
      </c>
      <c r="I26" s="20">
        <f>VLOOKUP(B26,RMS!B:D,3,FALSE)</f>
        <v>1113787.3447805301</v>
      </c>
      <c r="J26" s="21">
        <f>VLOOKUP(B26,RMS!B:E,4,FALSE)</f>
        <v>912629.58106983698</v>
      </c>
      <c r="K26" s="22">
        <f t="shared" si="1"/>
        <v>5.2194700110703707E-3</v>
      </c>
      <c r="L26" s="22">
        <f t="shared" si="2"/>
        <v>5.9330163174308836E-2</v>
      </c>
    </row>
    <row r="27" spans="1:12" x14ac:dyDescent="0.15">
      <c r="A27" s="37"/>
      <c r="B27" s="12">
        <v>38</v>
      </c>
      <c r="C27" s="34" t="s">
        <v>29</v>
      </c>
      <c r="D27" s="34"/>
      <c r="E27" s="15">
        <f>RA!D31</f>
        <v>703250.84340000001</v>
      </c>
      <c r="F27" s="25">
        <f>RA!I31</f>
        <v>43634.601300000002</v>
      </c>
      <c r="G27" s="16">
        <f t="shared" si="0"/>
        <v>659616.24210000003</v>
      </c>
      <c r="H27" s="27">
        <f>RA!J31</f>
        <v>6.20469946243366</v>
      </c>
      <c r="I27" s="20">
        <f>VLOOKUP(B27,RMS!B:D,3,FALSE)</f>
        <v>703250.74793630606</v>
      </c>
      <c r="J27" s="21">
        <f>VLOOKUP(B27,RMS!B:E,4,FALSE)</f>
        <v>659616.23737964605</v>
      </c>
      <c r="K27" s="22">
        <f t="shared" si="1"/>
        <v>9.5463693956844509E-2</v>
      </c>
      <c r="L27" s="22">
        <f t="shared" si="2"/>
        <v>4.7203539870679379E-3</v>
      </c>
    </row>
    <row r="28" spans="1:12" x14ac:dyDescent="0.15">
      <c r="A28" s="37"/>
      <c r="B28" s="12">
        <v>39</v>
      </c>
      <c r="C28" s="34" t="s">
        <v>30</v>
      </c>
      <c r="D28" s="34"/>
      <c r="E28" s="15">
        <f>RA!D32</f>
        <v>131892.2438</v>
      </c>
      <c r="F28" s="25">
        <f>RA!I32</f>
        <v>34036.724199999997</v>
      </c>
      <c r="G28" s="16">
        <f t="shared" si="0"/>
        <v>97855.5196</v>
      </c>
      <c r="H28" s="27">
        <f>RA!J32</f>
        <v>25.8064638369584</v>
      </c>
      <c r="I28" s="20">
        <f>VLOOKUP(B28,RMS!B:D,3,FALSE)</f>
        <v>131892.15260233701</v>
      </c>
      <c r="J28" s="21">
        <f>VLOOKUP(B28,RMS!B:E,4,FALSE)</f>
        <v>97855.533835401802</v>
      </c>
      <c r="K28" s="22">
        <f t="shared" si="1"/>
        <v>9.1197662986814976E-2</v>
      </c>
      <c r="L28" s="22">
        <f t="shared" si="2"/>
        <v>-1.4235401802579872E-2</v>
      </c>
    </row>
    <row r="29" spans="1:12" x14ac:dyDescent="0.15">
      <c r="A29" s="37"/>
      <c r="B29" s="12">
        <v>40</v>
      </c>
      <c r="C29" s="34" t="s">
        <v>31</v>
      </c>
      <c r="D29" s="34"/>
      <c r="E29" s="15">
        <f>RA!D33</f>
        <v>107.2945</v>
      </c>
      <c r="F29" s="25">
        <f>RA!I33</f>
        <v>23.7468</v>
      </c>
      <c r="G29" s="16">
        <f t="shared" si="0"/>
        <v>83.547699999999992</v>
      </c>
      <c r="H29" s="27">
        <f>RA!J33</f>
        <v>22.132355339742499</v>
      </c>
      <c r="I29" s="20">
        <f>VLOOKUP(B29,RMS!B:D,3,FALSE)</f>
        <v>107.2944</v>
      </c>
      <c r="J29" s="21">
        <f>VLOOKUP(B29,RMS!B:E,4,FALSE)</f>
        <v>83.547700000000006</v>
      </c>
      <c r="K29" s="22">
        <f t="shared" si="1"/>
        <v>1.0000000000331966E-4</v>
      </c>
      <c r="L29" s="22">
        <f t="shared" si="2"/>
        <v>0</v>
      </c>
    </row>
    <row r="30" spans="1:12" x14ac:dyDescent="0.15">
      <c r="A30" s="37"/>
      <c r="B30" s="12">
        <v>41</v>
      </c>
      <c r="C30" s="34" t="s">
        <v>40</v>
      </c>
      <c r="D30" s="34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7"/>
      <c r="B31" s="12">
        <v>42</v>
      </c>
      <c r="C31" s="34" t="s">
        <v>32</v>
      </c>
      <c r="D31" s="34"/>
      <c r="E31" s="15">
        <f>RA!D35</f>
        <v>132176.66089999999</v>
      </c>
      <c r="F31" s="25">
        <f>RA!I35</f>
        <v>21154.4035</v>
      </c>
      <c r="G31" s="16">
        <f t="shared" si="0"/>
        <v>111022.25739999999</v>
      </c>
      <c r="H31" s="27">
        <f>RA!J35</f>
        <v>16.004643600434601</v>
      </c>
      <c r="I31" s="20">
        <f>VLOOKUP(B31,RMS!B:D,3,FALSE)</f>
        <v>132176.6606</v>
      </c>
      <c r="J31" s="21">
        <f>VLOOKUP(B31,RMS!B:E,4,FALSE)</f>
        <v>111022.27340000001</v>
      </c>
      <c r="K31" s="22">
        <f t="shared" si="1"/>
        <v>2.9999998514540493E-4</v>
      </c>
      <c r="L31" s="22">
        <f t="shared" si="2"/>
        <v>-1.6000000017811544E-2</v>
      </c>
    </row>
    <row r="32" spans="1:12" x14ac:dyDescent="0.15">
      <c r="A32" s="37"/>
      <c r="B32" s="12">
        <v>71</v>
      </c>
      <c r="C32" s="34" t="s">
        <v>41</v>
      </c>
      <c r="D32" s="34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7"/>
      <c r="B33" s="12">
        <v>72</v>
      </c>
      <c r="C33" s="34" t="s">
        <v>42</v>
      </c>
      <c r="D33" s="34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7"/>
      <c r="B34" s="12">
        <v>73</v>
      </c>
      <c r="C34" s="34" t="s">
        <v>43</v>
      </c>
      <c r="D34" s="34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7"/>
      <c r="B35" s="12">
        <v>75</v>
      </c>
      <c r="C35" s="34" t="s">
        <v>33</v>
      </c>
      <c r="D35" s="34"/>
      <c r="E35" s="15">
        <f>RA!D39</f>
        <v>293206.8382</v>
      </c>
      <c r="F35" s="25">
        <f>RA!I39</f>
        <v>15535.3568</v>
      </c>
      <c r="G35" s="16">
        <f t="shared" si="0"/>
        <v>277671.48139999999</v>
      </c>
      <c r="H35" s="27">
        <f>RA!J39</f>
        <v>5.2984292233331702</v>
      </c>
      <c r="I35" s="20">
        <f>VLOOKUP(B35,RMS!B:D,3,FALSE)</f>
        <v>293206.83760683797</v>
      </c>
      <c r="J35" s="21">
        <f>VLOOKUP(B35,RMS!B:E,4,FALSE)</f>
        <v>277671.48205128202</v>
      </c>
      <c r="K35" s="22">
        <f t="shared" si="1"/>
        <v>5.9316202532500029E-4</v>
      </c>
      <c r="L35" s="22">
        <f t="shared" si="2"/>
        <v>-6.5128202550113201E-4</v>
      </c>
    </row>
    <row r="36" spans="1:12" x14ac:dyDescent="0.15">
      <c r="A36" s="37"/>
      <c r="B36" s="12">
        <v>76</v>
      </c>
      <c r="C36" s="34" t="s">
        <v>34</v>
      </c>
      <c r="D36" s="34"/>
      <c r="E36" s="15">
        <f>RA!D40</f>
        <v>293762.04320000001</v>
      </c>
      <c r="F36" s="25">
        <f>RA!I40</f>
        <v>19763.617699999999</v>
      </c>
      <c r="G36" s="16">
        <f t="shared" si="0"/>
        <v>273998.42550000001</v>
      </c>
      <c r="H36" s="27">
        <f>RA!J40</f>
        <v>6.7277642423478401</v>
      </c>
      <c r="I36" s="20">
        <f>VLOOKUP(B36,RMS!B:D,3,FALSE)</f>
        <v>293762.03735812003</v>
      </c>
      <c r="J36" s="21">
        <f>VLOOKUP(B36,RMS!B:E,4,FALSE)</f>
        <v>273998.42524188</v>
      </c>
      <c r="K36" s="22">
        <f t="shared" si="1"/>
        <v>5.8418799890205264E-3</v>
      </c>
      <c r="L36" s="22">
        <f t="shared" si="2"/>
        <v>2.5812000967562199E-4</v>
      </c>
    </row>
    <row r="37" spans="1:12" x14ac:dyDescent="0.15">
      <c r="A37" s="37"/>
      <c r="B37" s="12">
        <v>77</v>
      </c>
      <c r="C37" s="34" t="s">
        <v>44</v>
      </c>
      <c r="D37" s="34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7"/>
      <c r="B38" s="12">
        <v>78</v>
      </c>
      <c r="C38" s="34" t="s">
        <v>45</v>
      </c>
      <c r="D38" s="34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7"/>
      <c r="B39" s="12">
        <v>99</v>
      </c>
      <c r="C39" s="34" t="s">
        <v>35</v>
      </c>
      <c r="D39" s="34"/>
      <c r="E39" s="15">
        <f>RA!D43</f>
        <v>40119.4542</v>
      </c>
      <c r="F39" s="25">
        <f>RA!I43</f>
        <v>3843.7777000000001</v>
      </c>
      <c r="G39" s="16">
        <f t="shared" si="0"/>
        <v>36275.676500000001</v>
      </c>
      <c r="H39" s="27">
        <f>RA!J43</f>
        <v>9.5808324830101999</v>
      </c>
      <c r="I39" s="20">
        <f>VLOOKUP(B39,RMS!B:D,3,FALSE)</f>
        <v>40119.454579835103</v>
      </c>
      <c r="J39" s="21">
        <f>VLOOKUP(B39,RMS!B:E,4,FALSE)</f>
        <v>36275.677028969098</v>
      </c>
      <c r="K39" s="22">
        <f t="shared" si="1"/>
        <v>-3.7983510264893994E-4</v>
      </c>
      <c r="L39" s="22">
        <f t="shared" si="2"/>
        <v>-5.2896909619448707E-4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activeCell="F11" sqref="F11"/>
    </sheetView>
  </sheetViews>
  <sheetFormatPr defaultRowHeight="11.25" x14ac:dyDescent="0.1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52" t="s">
        <v>54</v>
      </c>
      <c r="W1" s="42"/>
    </row>
    <row r="2" spans="1:23" ht="12.75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52"/>
      <c r="W2" s="42"/>
    </row>
    <row r="3" spans="1:23" ht="23.25" thickBot="1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53" t="s">
        <v>55</v>
      </c>
      <c r="W3" s="42"/>
    </row>
    <row r="4" spans="1:23" ht="15" thickTop="1" thickBot="1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51"/>
      <c r="W4" s="42"/>
    </row>
    <row r="5" spans="1:23" ht="15" thickTop="1" thickBot="1" x14ac:dyDescent="0.25">
      <c r="A5" s="54"/>
      <c r="B5" s="55"/>
      <c r="C5" s="56"/>
      <c r="D5" s="57" t="s">
        <v>0</v>
      </c>
      <c r="E5" s="57" t="s">
        <v>56</v>
      </c>
      <c r="F5" s="57" t="s">
        <v>57</v>
      </c>
      <c r="G5" s="57" t="s">
        <v>58</v>
      </c>
      <c r="H5" s="57" t="s">
        <v>59</v>
      </c>
      <c r="I5" s="57" t="s">
        <v>1</v>
      </c>
      <c r="J5" s="57" t="s">
        <v>2</v>
      </c>
      <c r="K5" s="57" t="s">
        <v>60</v>
      </c>
      <c r="L5" s="57" t="s">
        <v>61</v>
      </c>
      <c r="M5" s="57" t="s">
        <v>62</v>
      </c>
      <c r="N5" s="57" t="s">
        <v>63</v>
      </c>
      <c r="O5" s="57" t="s">
        <v>64</v>
      </c>
      <c r="P5" s="57" t="s">
        <v>65</v>
      </c>
      <c r="Q5" s="57" t="s">
        <v>66</v>
      </c>
      <c r="R5" s="57" t="s">
        <v>67</v>
      </c>
      <c r="S5" s="57" t="s">
        <v>68</v>
      </c>
      <c r="T5" s="57" t="s">
        <v>69</v>
      </c>
      <c r="U5" s="58" t="s">
        <v>70</v>
      </c>
      <c r="V5" s="51"/>
      <c r="W5" s="51"/>
    </row>
    <row r="6" spans="1:23" ht="14.25" thickBot="1" x14ac:dyDescent="0.2">
      <c r="A6" s="59" t="s">
        <v>3</v>
      </c>
      <c r="B6" s="43" t="s">
        <v>4</v>
      </c>
      <c r="C6" s="44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60"/>
      <c r="V6" s="51"/>
      <c r="W6" s="51"/>
    </row>
    <row r="7" spans="1:23" ht="14.25" thickBot="1" x14ac:dyDescent="0.2">
      <c r="A7" s="45" t="s">
        <v>5</v>
      </c>
      <c r="B7" s="46"/>
      <c r="C7" s="47"/>
      <c r="D7" s="61">
        <v>15605764.9761</v>
      </c>
      <c r="E7" s="61">
        <v>17655400</v>
      </c>
      <c r="F7" s="62">
        <v>88.390888771140794</v>
      </c>
      <c r="G7" s="61">
        <v>13511071.573999999</v>
      </c>
      <c r="H7" s="62">
        <v>15.5035327185367</v>
      </c>
      <c r="I7" s="61">
        <v>1746473.7142</v>
      </c>
      <c r="J7" s="62">
        <v>11.1912086134496</v>
      </c>
      <c r="K7" s="61">
        <v>1928743.4482</v>
      </c>
      <c r="L7" s="62">
        <v>14.2752811102827</v>
      </c>
      <c r="M7" s="62">
        <v>-9.4501803321797001E-2</v>
      </c>
      <c r="N7" s="61">
        <v>223102988.7536</v>
      </c>
      <c r="O7" s="61">
        <v>3976421153.2946</v>
      </c>
      <c r="P7" s="61">
        <v>1016428</v>
      </c>
      <c r="Q7" s="61">
        <v>1105782</v>
      </c>
      <c r="R7" s="62">
        <v>-8.0806162516662408</v>
      </c>
      <c r="S7" s="61">
        <v>15.3535370691284</v>
      </c>
      <c r="T7" s="61">
        <v>15.580183906140601</v>
      </c>
      <c r="U7" s="63">
        <v>-1.47618647085563</v>
      </c>
      <c r="V7" s="51"/>
      <c r="W7" s="51"/>
    </row>
    <row r="8" spans="1:23" ht="14.25" thickBot="1" x14ac:dyDescent="0.2">
      <c r="A8" s="48">
        <v>41500</v>
      </c>
      <c r="B8" s="38" t="s">
        <v>6</v>
      </c>
      <c r="C8" s="39"/>
      <c r="D8" s="64">
        <v>455065.81679999997</v>
      </c>
      <c r="E8" s="64">
        <v>516231</v>
      </c>
      <c r="F8" s="65">
        <v>88.151586557180806</v>
      </c>
      <c r="G8" s="64">
        <v>449260.63919999998</v>
      </c>
      <c r="H8" s="65">
        <v>1.29216252070008</v>
      </c>
      <c r="I8" s="64">
        <v>102444.1194</v>
      </c>
      <c r="J8" s="65">
        <v>22.511934673621901</v>
      </c>
      <c r="K8" s="64">
        <v>102902.12729999999</v>
      </c>
      <c r="L8" s="65">
        <v>22.9047724909171</v>
      </c>
      <c r="M8" s="65">
        <v>-4.4509079842899998E-3</v>
      </c>
      <c r="N8" s="64">
        <v>6787387.4128</v>
      </c>
      <c r="O8" s="64">
        <v>138738552.42559999</v>
      </c>
      <c r="P8" s="64">
        <v>22756</v>
      </c>
      <c r="Q8" s="64">
        <v>23741</v>
      </c>
      <c r="R8" s="65">
        <v>-4.1489406511941302</v>
      </c>
      <c r="S8" s="64">
        <v>19.9976189488487</v>
      </c>
      <c r="T8" s="64">
        <v>19.911797472726501</v>
      </c>
      <c r="U8" s="66">
        <v>0.42915847302457799</v>
      </c>
      <c r="V8" s="51"/>
      <c r="W8" s="51"/>
    </row>
    <row r="9" spans="1:23" ht="12" customHeight="1" thickBot="1" x14ac:dyDescent="0.2">
      <c r="A9" s="49"/>
      <c r="B9" s="38" t="s">
        <v>7</v>
      </c>
      <c r="C9" s="39"/>
      <c r="D9" s="64">
        <v>114337.0634</v>
      </c>
      <c r="E9" s="64">
        <v>142276</v>
      </c>
      <c r="F9" s="65">
        <v>80.362860496499806</v>
      </c>
      <c r="G9" s="64">
        <v>112308.0848</v>
      </c>
      <c r="H9" s="65">
        <v>1.8066184670615999</v>
      </c>
      <c r="I9" s="64">
        <v>22335.770799999998</v>
      </c>
      <c r="J9" s="65">
        <v>19.535022271702001</v>
      </c>
      <c r="K9" s="64">
        <v>24362.017</v>
      </c>
      <c r="L9" s="65">
        <v>21.692131108267301</v>
      </c>
      <c r="M9" s="65">
        <v>-8.3172349809952001E-2</v>
      </c>
      <c r="N9" s="64">
        <v>1603226.9183</v>
      </c>
      <c r="O9" s="64">
        <v>25631781.4912</v>
      </c>
      <c r="P9" s="64">
        <v>7444</v>
      </c>
      <c r="Q9" s="64">
        <v>7916</v>
      </c>
      <c r="R9" s="65">
        <v>-5.9626073774633701</v>
      </c>
      <c r="S9" s="64">
        <v>15.359627001611999</v>
      </c>
      <c r="T9" s="64">
        <v>15.4625766548762</v>
      </c>
      <c r="U9" s="66">
        <v>-0.67026141489867297</v>
      </c>
      <c r="V9" s="51"/>
      <c r="W9" s="51"/>
    </row>
    <row r="10" spans="1:23" ht="14.25" thickBot="1" x14ac:dyDescent="0.2">
      <c r="A10" s="49"/>
      <c r="B10" s="38" t="s">
        <v>8</v>
      </c>
      <c r="C10" s="39"/>
      <c r="D10" s="64">
        <v>140918.04550000001</v>
      </c>
      <c r="E10" s="64">
        <v>145990</v>
      </c>
      <c r="F10" s="65">
        <v>96.525820604150994</v>
      </c>
      <c r="G10" s="64">
        <v>132245.37839999999</v>
      </c>
      <c r="H10" s="65">
        <v>6.5580114820859201</v>
      </c>
      <c r="I10" s="64">
        <v>32127.927199999998</v>
      </c>
      <c r="J10" s="65">
        <v>22.799015616491801</v>
      </c>
      <c r="K10" s="64">
        <v>37123.812899999997</v>
      </c>
      <c r="L10" s="65">
        <v>28.071917029653999</v>
      </c>
      <c r="M10" s="65">
        <v>-0.13457361487779701</v>
      </c>
      <c r="N10" s="64">
        <v>2117940.5016999999</v>
      </c>
      <c r="O10" s="64">
        <v>37583703.587399997</v>
      </c>
      <c r="P10" s="64">
        <v>93808</v>
      </c>
      <c r="Q10" s="64">
        <v>106981</v>
      </c>
      <c r="R10" s="65">
        <v>-12.3134014451164</v>
      </c>
      <c r="S10" s="64">
        <v>1.50219645979021</v>
      </c>
      <c r="T10" s="64">
        <v>1.4829078023200399</v>
      </c>
      <c r="U10" s="66">
        <v>1.28403028408584</v>
      </c>
      <c r="V10" s="51"/>
      <c r="W10" s="51"/>
    </row>
    <row r="11" spans="1:23" ht="14.25" thickBot="1" x14ac:dyDescent="0.2">
      <c r="A11" s="49"/>
      <c r="B11" s="38" t="s">
        <v>9</v>
      </c>
      <c r="C11" s="39"/>
      <c r="D11" s="64">
        <v>35752.376100000001</v>
      </c>
      <c r="E11" s="64">
        <v>45385</v>
      </c>
      <c r="F11" s="65">
        <v>78.775754324115894</v>
      </c>
      <c r="G11" s="64">
        <v>39260.086799999997</v>
      </c>
      <c r="H11" s="65">
        <v>-8.9345464717617507</v>
      </c>
      <c r="I11" s="64">
        <v>5849.3303999999998</v>
      </c>
      <c r="J11" s="65">
        <v>16.360675955184998</v>
      </c>
      <c r="K11" s="64">
        <v>7687.8373000000001</v>
      </c>
      <c r="L11" s="65">
        <v>19.5818143224278</v>
      </c>
      <c r="M11" s="65">
        <v>-0.239144876283997</v>
      </c>
      <c r="N11" s="64">
        <v>558289.65399999998</v>
      </c>
      <c r="O11" s="64">
        <v>13301130.434699999</v>
      </c>
      <c r="P11" s="64">
        <v>2321</v>
      </c>
      <c r="Q11" s="64">
        <v>2385</v>
      </c>
      <c r="R11" s="65">
        <v>-2.6834381551362601</v>
      </c>
      <c r="S11" s="64">
        <v>15.4038673416631</v>
      </c>
      <c r="T11" s="64">
        <v>15.668884360587001</v>
      </c>
      <c r="U11" s="66">
        <v>-1.72045768147542</v>
      </c>
      <c r="V11" s="51"/>
      <c r="W11" s="51"/>
    </row>
    <row r="12" spans="1:23" ht="14.25" thickBot="1" x14ac:dyDescent="0.2">
      <c r="A12" s="49"/>
      <c r="B12" s="38" t="s">
        <v>10</v>
      </c>
      <c r="C12" s="39"/>
      <c r="D12" s="64">
        <v>125959.1847</v>
      </c>
      <c r="E12" s="64">
        <v>147175</v>
      </c>
      <c r="F12" s="65">
        <v>85.584633735349101</v>
      </c>
      <c r="G12" s="64">
        <v>108313.64109999999</v>
      </c>
      <c r="H12" s="65">
        <v>16.291155408309901</v>
      </c>
      <c r="I12" s="64">
        <v>-3830.8454000000002</v>
      </c>
      <c r="J12" s="65">
        <v>-3.04133867579726</v>
      </c>
      <c r="K12" s="64">
        <v>14157.495999999999</v>
      </c>
      <c r="L12" s="65">
        <v>13.070833789927899</v>
      </c>
      <c r="M12" s="65">
        <v>-1.2705877790818401</v>
      </c>
      <c r="N12" s="64">
        <v>1952004.5554</v>
      </c>
      <c r="O12" s="64">
        <v>47330677.008199997</v>
      </c>
      <c r="P12" s="64">
        <v>1798</v>
      </c>
      <c r="Q12" s="64">
        <v>1930</v>
      </c>
      <c r="R12" s="65">
        <v>-6.8393782383419701</v>
      </c>
      <c r="S12" s="64">
        <v>70.055163904338102</v>
      </c>
      <c r="T12" s="64">
        <v>71.841655284974095</v>
      </c>
      <c r="U12" s="66">
        <v>-2.5501209062553101</v>
      </c>
      <c r="V12" s="51"/>
      <c r="W12" s="51"/>
    </row>
    <row r="13" spans="1:23" ht="14.25" thickBot="1" x14ac:dyDescent="0.2">
      <c r="A13" s="49"/>
      <c r="B13" s="38" t="s">
        <v>11</v>
      </c>
      <c r="C13" s="39"/>
      <c r="D13" s="64">
        <v>250492.84299999999</v>
      </c>
      <c r="E13" s="64">
        <v>336335</v>
      </c>
      <c r="F13" s="65">
        <v>74.477185841497302</v>
      </c>
      <c r="G13" s="64">
        <v>258274.79180000001</v>
      </c>
      <c r="H13" s="65">
        <v>-3.0130500718885802</v>
      </c>
      <c r="I13" s="64">
        <v>51815.447999999997</v>
      </c>
      <c r="J13" s="65">
        <v>20.6854005804868</v>
      </c>
      <c r="K13" s="64">
        <v>54174.165099999998</v>
      </c>
      <c r="L13" s="65">
        <v>20.9753978398135</v>
      </c>
      <c r="M13" s="65">
        <v>-4.3539519172027003E-2</v>
      </c>
      <c r="N13" s="64">
        <v>3713623.1011999999</v>
      </c>
      <c r="O13" s="64">
        <v>73458178.1664</v>
      </c>
      <c r="P13" s="64">
        <v>11199</v>
      </c>
      <c r="Q13" s="64">
        <v>11585</v>
      </c>
      <c r="R13" s="65">
        <v>-3.3318946914113101</v>
      </c>
      <c r="S13" s="64">
        <v>22.367429502634199</v>
      </c>
      <c r="T13" s="64">
        <v>23.343066232196801</v>
      </c>
      <c r="U13" s="66">
        <v>-4.3618634382987196</v>
      </c>
      <c r="V13" s="51"/>
      <c r="W13" s="51"/>
    </row>
    <row r="14" spans="1:23" ht="14.25" thickBot="1" x14ac:dyDescent="0.2">
      <c r="A14" s="49"/>
      <c r="B14" s="38" t="s">
        <v>12</v>
      </c>
      <c r="C14" s="39"/>
      <c r="D14" s="64">
        <v>129870.31449999999</v>
      </c>
      <c r="E14" s="64">
        <v>152669</v>
      </c>
      <c r="F14" s="65">
        <v>85.066591449475695</v>
      </c>
      <c r="G14" s="64">
        <v>142910.7764</v>
      </c>
      <c r="H14" s="65">
        <v>-9.1248975259223393</v>
      </c>
      <c r="I14" s="64">
        <v>12311.0638</v>
      </c>
      <c r="J14" s="65">
        <v>9.4795056494607906</v>
      </c>
      <c r="K14" s="64">
        <v>20640.9424</v>
      </c>
      <c r="L14" s="65">
        <v>14.443237186135701</v>
      </c>
      <c r="M14" s="65">
        <v>-0.403560963379269</v>
      </c>
      <c r="N14" s="64">
        <v>1902801.9918</v>
      </c>
      <c r="O14" s="64">
        <v>37631219.948100001</v>
      </c>
      <c r="P14" s="64">
        <v>2409</v>
      </c>
      <c r="Q14" s="64">
        <v>2682</v>
      </c>
      <c r="R14" s="65">
        <v>-10.178970917226</v>
      </c>
      <c r="S14" s="64">
        <v>53.910466791199703</v>
      </c>
      <c r="T14" s="64">
        <v>50.7483645786726</v>
      </c>
      <c r="U14" s="66">
        <v>5.8654699184374701</v>
      </c>
      <c r="V14" s="51"/>
      <c r="W14" s="51"/>
    </row>
    <row r="15" spans="1:23" ht="14.25" thickBot="1" x14ac:dyDescent="0.2">
      <c r="A15" s="49"/>
      <c r="B15" s="38" t="s">
        <v>13</v>
      </c>
      <c r="C15" s="39"/>
      <c r="D15" s="64">
        <v>84600.486300000004</v>
      </c>
      <c r="E15" s="64">
        <v>90107</v>
      </c>
      <c r="F15" s="65">
        <v>93.888916843308493</v>
      </c>
      <c r="G15" s="64">
        <v>71430.928199999995</v>
      </c>
      <c r="H15" s="65">
        <v>18.4367730223615</v>
      </c>
      <c r="I15" s="64">
        <v>10274.770500000001</v>
      </c>
      <c r="J15" s="65">
        <v>12.145048981828401</v>
      </c>
      <c r="K15" s="64">
        <v>15122.787200000001</v>
      </c>
      <c r="L15" s="65">
        <v>21.171203540373401</v>
      </c>
      <c r="M15" s="65">
        <v>-0.32057693042192698</v>
      </c>
      <c r="N15" s="64">
        <v>1225054.3015999999</v>
      </c>
      <c r="O15" s="64">
        <v>23288596.868000001</v>
      </c>
      <c r="P15" s="64">
        <v>4716</v>
      </c>
      <c r="Q15" s="64">
        <v>5114</v>
      </c>
      <c r="R15" s="65">
        <v>-7.7825576847868598</v>
      </c>
      <c r="S15" s="64">
        <v>17.9390344147583</v>
      </c>
      <c r="T15" s="64">
        <v>18.2443887563551</v>
      </c>
      <c r="U15" s="66">
        <v>-1.70217824737336</v>
      </c>
      <c r="V15" s="51"/>
      <c r="W15" s="51"/>
    </row>
    <row r="16" spans="1:23" ht="14.25" thickBot="1" x14ac:dyDescent="0.2">
      <c r="A16" s="49"/>
      <c r="B16" s="38" t="s">
        <v>14</v>
      </c>
      <c r="C16" s="39"/>
      <c r="D16" s="64">
        <v>823804.00520000001</v>
      </c>
      <c r="E16" s="64">
        <v>881306</v>
      </c>
      <c r="F16" s="65">
        <v>93.475365559748795</v>
      </c>
      <c r="G16" s="64">
        <v>710814.73309999995</v>
      </c>
      <c r="H16" s="65">
        <v>15.8957414412658</v>
      </c>
      <c r="I16" s="64">
        <v>74603.005000000005</v>
      </c>
      <c r="J16" s="65">
        <v>9.0559167628577093</v>
      </c>
      <c r="K16" s="64">
        <v>54082.454899999997</v>
      </c>
      <c r="L16" s="65">
        <v>7.6085163097472597</v>
      </c>
      <c r="M16" s="65">
        <v>0.37943081796015199</v>
      </c>
      <c r="N16" s="64">
        <v>12570730.2884</v>
      </c>
      <c r="O16" s="64">
        <v>197212419.29280001</v>
      </c>
      <c r="P16" s="64">
        <v>68082</v>
      </c>
      <c r="Q16" s="64">
        <v>84369</v>
      </c>
      <c r="R16" s="65">
        <v>-19.304483874408898</v>
      </c>
      <c r="S16" s="64">
        <v>12.1001733967862</v>
      </c>
      <c r="T16" s="64">
        <v>10.721845063945301</v>
      </c>
      <c r="U16" s="66">
        <v>11.390980010311401</v>
      </c>
      <c r="V16" s="51"/>
      <c r="W16" s="51"/>
    </row>
    <row r="17" spans="1:21" ht="12" thickBot="1" x14ac:dyDescent="0.2">
      <c r="A17" s="49"/>
      <c r="B17" s="38" t="s">
        <v>15</v>
      </c>
      <c r="C17" s="39"/>
      <c r="D17" s="64">
        <v>944120.60679999995</v>
      </c>
      <c r="E17" s="64">
        <v>969973</v>
      </c>
      <c r="F17" s="65">
        <v>97.334730636832205</v>
      </c>
      <c r="G17" s="64">
        <v>491829.43060000002</v>
      </c>
      <c r="H17" s="65">
        <v>91.960982417874803</v>
      </c>
      <c r="I17" s="64">
        <v>28489.8397</v>
      </c>
      <c r="J17" s="65">
        <v>3.01760595995923</v>
      </c>
      <c r="K17" s="64">
        <v>59268.961600000002</v>
      </c>
      <c r="L17" s="65">
        <v>12.0507147219099</v>
      </c>
      <c r="M17" s="65">
        <v>-0.51931265655918002</v>
      </c>
      <c r="N17" s="64">
        <v>6292584.8356999997</v>
      </c>
      <c r="O17" s="64">
        <v>177764824.0494</v>
      </c>
      <c r="P17" s="64">
        <v>11418</v>
      </c>
      <c r="Q17" s="64">
        <v>14127</v>
      </c>
      <c r="R17" s="65">
        <v>-19.1760458696114</v>
      </c>
      <c r="S17" s="64">
        <v>82.687038605710299</v>
      </c>
      <c r="T17" s="64">
        <v>33.145438975012397</v>
      </c>
      <c r="U17" s="66">
        <v>59.914589355334101</v>
      </c>
    </row>
    <row r="18" spans="1:21" ht="12" thickBot="1" x14ac:dyDescent="0.2">
      <c r="A18" s="49"/>
      <c r="B18" s="38" t="s">
        <v>16</v>
      </c>
      <c r="C18" s="39"/>
      <c r="D18" s="64">
        <v>1715564.8354</v>
      </c>
      <c r="E18" s="64">
        <v>1688984</v>
      </c>
      <c r="F18" s="65">
        <v>101.573776625474</v>
      </c>
      <c r="G18" s="64">
        <v>1541289.7379999999</v>
      </c>
      <c r="H18" s="65">
        <v>11.3070951621427</v>
      </c>
      <c r="I18" s="64">
        <v>247748.0478</v>
      </c>
      <c r="J18" s="65">
        <v>14.4411941004978</v>
      </c>
      <c r="K18" s="64">
        <v>242113.29670000001</v>
      </c>
      <c r="L18" s="65">
        <v>15.708486907475899</v>
      </c>
      <c r="M18" s="65">
        <v>2.3273199682964998E-2</v>
      </c>
      <c r="N18" s="64">
        <v>24716217.1602</v>
      </c>
      <c r="O18" s="64">
        <v>490415146.55989999</v>
      </c>
      <c r="P18" s="64">
        <v>93820</v>
      </c>
      <c r="Q18" s="64">
        <v>121662</v>
      </c>
      <c r="R18" s="65">
        <v>-22.884713386266899</v>
      </c>
      <c r="S18" s="64">
        <v>18.285704917927902</v>
      </c>
      <c r="T18" s="64">
        <v>24.966673002252101</v>
      </c>
      <c r="U18" s="66">
        <v>-36.536562928858899</v>
      </c>
    </row>
    <row r="19" spans="1:21" ht="12" thickBot="1" x14ac:dyDescent="0.2">
      <c r="A19" s="49"/>
      <c r="B19" s="38" t="s">
        <v>17</v>
      </c>
      <c r="C19" s="39"/>
      <c r="D19" s="64">
        <v>759790.82689999999</v>
      </c>
      <c r="E19" s="64">
        <v>475567</v>
      </c>
      <c r="F19" s="65">
        <v>159.76525429645</v>
      </c>
      <c r="G19" s="64">
        <v>464196.88709999999</v>
      </c>
      <c r="H19" s="65">
        <v>63.678570023741102</v>
      </c>
      <c r="I19" s="64">
        <v>7937.4877999999999</v>
      </c>
      <c r="J19" s="65">
        <v>1.04469381821646</v>
      </c>
      <c r="K19" s="64">
        <v>58318.237999999998</v>
      </c>
      <c r="L19" s="65">
        <v>12.5632548646188</v>
      </c>
      <c r="M19" s="65">
        <v>-0.86389355933558898</v>
      </c>
      <c r="N19" s="64">
        <v>7245042.6057000002</v>
      </c>
      <c r="O19" s="64">
        <v>160290446.8777</v>
      </c>
      <c r="P19" s="64">
        <v>12329</v>
      </c>
      <c r="Q19" s="64">
        <v>11113</v>
      </c>
      <c r="R19" s="65">
        <v>10.942139836227801</v>
      </c>
      <c r="S19" s="64">
        <v>61.626314129288701</v>
      </c>
      <c r="T19" s="64">
        <v>40.009698533249399</v>
      </c>
      <c r="U19" s="66">
        <v>35.076924364953598</v>
      </c>
    </row>
    <row r="20" spans="1:21" ht="12" thickBot="1" x14ac:dyDescent="0.2">
      <c r="A20" s="49"/>
      <c r="B20" s="38" t="s">
        <v>18</v>
      </c>
      <c r="C20" s="39"/>
      <c r="D20" s="64">
        <v>717737.82499999995</v>
      </c>
      <c r="E20" s="64">
        <v>945480</v>
      </c>
      <c r="F20" s="65">
        <v>75.912533845242606</v>
      </c>
      <c r="G20" s="64">
        <v>746905.68079999997</v>
      </c>
      <c r="H20" s="65">
        <v>-3.9051591853952399</v>
      </c>
      <c r="I20" s="64">
        <v>48599.879800000002</v>
      </c>
      <c r="J20" s="65">
        <v>6.7712579868561296</v>
      </c>
      <c r="K20" s="64">
        <v>65087.587500000001</v>
      </c>
      <c r="L20" s="65">
        <v>8.7142980932057696</v>
      </c>
      <c r="M20" s="65">
        <v>-0.253315698634552</v>
      </c>
      <c r="N20" s="64">
        <v>12041468.261700001</v>
      </c>
      <c r="O20" s="64">
        <v>229169778.24439999</v>
      </c>
      <c r="P20" s="64">
        <v>33655</v>
      </c>
      <c r="Q20" s="64">
        <v>34322</v>
      </c>
      <c r="R20" s="65">
        <v>-1.94335994405921</v>
      </c>
      <c r="S20" s="64">
        <v>21.326335611350501</v>
      </c>
      <c r="T20" s="64">
        <v>24.648545113921099</v>
      </c>
      <c r="U20" s="66">
        <v>-15.5779669002417</v>
      </c>
    </row>
    <row r="21" spans="1:21" ht="12" thickBot="1" x14ac:dyDescent="0.2">
      <c r="A21" s="49"/>
      <c r="B21" s="38" t="s">
        <v>19</v>
      </c>
      <c r="C21" s="39"/>
      <c r="D21" s="64">
        <v>317380.74849999999</v>
      </c>
      <c r="E21" s="64">
        <v>358796</v>
      </c>
      <c r="F21" s="65">
        <v>88.457159082041002</v>
      </c>
      <c r="G21" s="64">
        <v>301694.00799999997</v>
      </c>
      <c r="H21" s="65">
        <v>5.1995532175103598</v>
      </c>
      <c r="I21" s="64">
        <v>44613.300999999999</v>
      </c>
      <c r="J21" s="65">
        <v>14.056713020827701</v>
      </c>
      <c r="K21" s="64">
        <v>43996.3485</v>
      </c>
      <c r="L21" s="65">
        <v>14.583103188446501</v>
      </c>
      <c r="M21" s="65">
        <v>1.4022811461274E-2</v>
      </c>
      <c r="N21" s="64">
        <v>4660580.1436999999</v>
      </c>
      <c r="O21" s="64">
        <v>93294086.050400004</v>
      </c>
      <c r="P21" s="64">
        <v>31508</v>
      </c>
      <c r="Q21" s="64">
        <v>32537</v>
      </c>
      <c r="R21" s="65">
        <v>-3.1625534007437701</v>
      </c>
      <c r="S21" s="64">
        <v>10.0730210898819</v>
      </c>
      <c r="T21" s="64">
        <v>10.168414884592901</v>
      </c>
      <c r="U21" s="66">
        <v>-0.94702268425519498</v>
      </c>
    </row>
    <row r="22" spans="1:21" ht="12" thickBot="1" x14ac:dyDescent="0.2">
      <c r="A22" s="49"/>
      <c r="B22" s="38" t="s">
        <v>20</v>
      </c>
      <c r="C22" s="39"/>
      <c r="D22" s="64">
        <v>1180053.9217999999</v>
      </c>
      <c r="E22" s="64">
        <v>1040164</v>
      </c>
      <c r="F22" s="65">
        <v>113.448833241681</v>
      </c>
      <c r="G22" s="64">
        <v>863714.12179999996</v>
      </c>
      <c r="H22" s="65">
        <v>36.6255213404107</v>
      </c>
      <c r="I22" s="64">
        <v>143289.76259999999</v>
      </c>
      <c r="J22" s="65">
        <v>12.142645344666301</v>
      </c>
      <c r="K22" s="64">
        <v>115049.28320000001</v>
      </c>
      <c r="L22" s="65">
        <v>13.320296646329499</v>
      </c>
      <c r="M22" s="65">
        <v>0.245464192513978</v>
      </c>
      <c r="N22" s="64">
        <v>17050470.070999999</v>
      </c>
      <c r="O22" s="64">
        <v>262966711.37889999</v>
      </c>
      <c r="P22" s="64">
        <v>81257</v>
      </c>
      <c r="Q22" s="64">
        <v>90726</v>
      </c>
      <c r="R22" s="65">
        <v>-10.436919956793</v>
      </c>
      <c r="S22" s="64">
        <v>14.5224894076818</v>
      </c>
      <c r="T22" s="64">
        <v>14.1932104490444</v>
      </c>
      <c r="U22" s="66">
        <v>2.2673726893079902</v>
      </c>
    </row>
    <row r="23" spans="1:21" ht="12" thickBot="1" x14ac:dyDescent="0.2">
      <c r="A23" s="49"/>
      <c r="B23" s="38" t="s">
        <v>21</v>
      </c>
      <c r="C23" s="39"/>
      <c r="D23" s="64">
        <v>2216035.5447999998</v>
      </c>
      <c r="E23" s="64">
        <v>2559299</v>
      </c>
      <c r="F23" s="65">
        <v>86.587598588519796</v>
      </c>
      <c r="G23" s="64">
        <v>2003877.5907000001</v>
      </c>
      <c r="H23" s="65">
        <v>10.5873709594152</v>
      </c>
      <c r="I23" s="64">
        <v>201140.8034</v>
      </c>
      <c r="J23" s="65">
        <v>9.0766054665496405</v>
      </c>
      <c r="K23" s="64">
        <v>275530.0711</v>
      </c>
      <c r="L23" s="65">
        <v>13.749845418639101</v>
      </c>
      <c r="M23" s="65">
        <v>-0.269986021500359</v>
      </c>
      <c r="N23" s="64">
        <v>33054108.8235</v>
      </c>
      <c r="O23" s="64">
        <v>560329898.95850003</v>
      </c>
      <c r="P23" s="64">
        <v>81898</v>
      </c>
      <c r="Q23" s="64">
        <v>87108</v>
      </c>
      <c r="R23" s="65">
        <v>-5.9810809569729502</v>
      </c>
      <c r="S23" s="64">
        <v>27.058481828616099</v>
      </c>
      <c r="T23" s="64">
        <v>26.687605377232899</v>
      </c>
      <c r="U23" s="66">
        <v>1.3706476724462799</v>
      </c>
    </row>
    <row r="24" spans="1:21" ht="12" thickBot="1" x14ac:dyDescent="0.2">
      <c r="A24" s="49"/>
      <c r="B24" s="38" t="s">
        <v>22</v>
      </c>
      <c r="C24" s="39"/>
      <c r="D24" s="64">
        <v>318558.11749999999</v>
      </c>
      <c r="E24" s="64">
        <v>359992</v>
      </c>
      <c r="F24" s="65">
        <v>88.490332424053904</v>
      </c>
      <c r="G24" s="64">
        <v>300168.93650000001</v>
      </c>
      <c r="H24" s="65">
        <v>6.12627716059486</v>
      </c>
      <c r="I24" s="64">
        <v>52810.652999999998</v>
      </c>
      <c r="J24" s="65">
        <v>16.5780277126355</v>
      </c>
      <c r="K24" s="64">
        <v>48098.734499999999</v>
      </c>
      <c r="L24" s="65">
        <v>16.023888101425801</v>
      </c>
      <c r="M24" s="65">
        <v>9.7963460972137997E-2</v>
      </c>
      <c r="N24" s="64">
        <v>4557590.5937000001</v>
      </c>
      <c r="O24" s="64">
        <v>69616399.9859</v>
      </c>
      <c r="P24" s="64">
        <v>36527</v>
      </c>
      <c r="Q24" s="64">
        <v>37907</v>
      </c>
      <c r="R24" s="65">
        <v>-3.64048856411745</v>
      </c>
      <c r="S24" s="64">
        <v>8.7211683822925501</v>
      </c>
      <c r="T24" s="64">
        <v>8.9044905109874204</v>
      </c>
      <c r="U24" s="66">
        <v>-2.1020363403037301</v>
      </c>
    </row>
    <row r="25" spans="1:21" ht="12" thickBot="1" x14ac:dyDescent="0.2">
      <c r="A25" s="49"/>
      <c r="B25" s="38" t="s">
        <v>23</v>
      </c>
      <c r="C25" s="39"/>
      <c r="D25" s="64">
        <v>197575.935</v>
      </c>
      <c r="E25" s="64">
        <v>211264</v>
      </c>
      <c r="F25" s="65">
        <v>93.520871989548596</v>
      </c>
      <c r="G25" s="64">
        <v>176562.72750000001</v>
      </c>
      <c r="H25" s="65">
        <v>11.901270328982701</v>
      </c>
      <c r="I25" s="64">
        <v>21963.183300000001</v>
      </c>
      <c r="J25" s="65">
        <v>11.116325123300101</v>
      </c>
      <c r="K25" s="64">
        <v>25150.054</v>
      </c>
      <c r="L25" s="65">
        <v>14.2442600180154</v>
      </c>
      <c r="M25" s="65">
        <v>-0.12671426868506899</v>
      </c>
      <c r="N25" s="64">
        <v>3138044.0162999998</v>
      </c>
      <c r="O25" s="64">
        <v>59223152.263499998</v>
      </c>
      <c r="P25" s="64">
        <v>17687</v>
      </c>
      <c r="Q25" s="64">
        <v>18325</v>
      </c>
      <c r="R25" s="65">
        <v>-3.4815825375170601</v>
      </c>
      <c r="S25" s="64">
        <v>11.170686662520501</v>
      </c>
      <c r="T25" s="64">
        <v>11.0674721145975</v>
      </c>
      <c r="U25" s="66">
        <v>0.923976753096592</v>
      </c>
    </row>
    <row r="26" spans="1:21" ht="12" thickBot="1" x14ac:dyDescent="0.2">
      <c r="A26" s="49"/>
      <c r="B26" s="38" t="s">
        <v>24</v>
      </c>
      <c r="C26" s="39"/>
      <c r="D26" s="64">
        <v>527656.70169999998</v>
      </c>
      <c r="E26" s="64">
        <v>481968</v>
      </c>
      <c r="F26" s="65">
        <v>109.479613107094</v>
      </c>
      <c r="G26" s="64">
        <v>399106.61190000002</v>
      </c>
      <c r="H26" s="65">
        <v>32.209461323634898</v>
      </c>
      <c r="I26" s="64">
        <v>94388.422000000006</v>
      </c>
      <c r="J26" s="65">
        <v>17.8882257528238</v>
      </c>
      <c r="K26" s="64">
        <v>86981.365699999995</v>
      </c>
      <c r="L26" s="65">
        <v>21.794017715194901</v>
      </c>
      <c r="M26" s="65">
        <v>8.5156817674570007E-2</v>
      </c>
      <c r="N26" s="64">
        <v>8298693.4480999997</v>
      </c>
      <c r="O26" s="64">
        <v>132586146.5853</v>
      </c>
      <c r="P26" s="64">
        <v>44676</v>
      </c>
      <c r="Q26" s="64">
        <v>47987</v>
      </c>
      <c r="R26" s="65">
        <v>-6.8997853585345998</v>
      </c>
      <c r="S26" s="64">
        <v>11.8107418233503</v>
      </c>
      <c r="T26" s="64">
        <v>13.476303992748001</v>
      </c>
      <c r="U26" s="66">
        <v>-14.102096162197</v>
      </c>
    </row>
    <row r="27" spans="1:21" ht="12" thickBot="1" x14ac:dyDescent="0.2">
      <c r="A27" s="49"/>
      <c r="B27" s="38" t="s">
        <v>25</v>
      </c>
      <c r="C27" s="39"/>
      <c r="D27" s="64">
        <v>264074.8751</v>
      </c>
      <c r="E27" s="64">
        <v>291360</v>
      </c>
      <c r="F27" s="65">
        <v>90.635253672432697</v>
      </c>
      <c r="G27" s="64">
        <v>252729.70129999999</v>
      </c>
      <c r="H27" s="65">
        <v>4.4890544093718798</v>
      </c>
      <c r="I27" s="64">
        <v>75705.900599999994</v>
      </c>
      <c r="J27" s="65">
        <v>28.668346646507601</v>
      </c>
      <c r="K27" s="64">
        <v>76793.156799999997</v>
      </c>
      <c r="L27" s="65">
        <v>30.3854894794671</v>
      </c>
      <c r="M27" s="65">
        <v>-1.4158243329306999E-2</v>
      </c>
      <c r="N27" s="64">
        <v>3409123.7159000002</v>
      </c>
      <c r="O27" s="64">
        <v>58094452.190700002</v>
      </c>
      <c r="P27" s="64">
        <v>40130</v>
      </c>
      <c r="Q27" s="64">
        <v>40979</v>
      </c>
      <c r="R27" s="65">
        <v>-2.0717928695185299</v>
      </c>
      <c r="S27" s="64">
        <v>6.5804853002741099</v>
      </c>
      <c r="T27" s="64">
        <v>6.9195807755191696</v>
      </c>
      <c r="U27" s="66">
        <v>-5.1530466184756003</v>
      </c>
    </row>
    <row r="28" spans="1:21" ht="12" thickBot="1" x14ac:dyDescent="0.2">
      <c r="A28" s="49"/>
      <c r="B28" s="38" t="s">
        <v>26</v>
      </c>
      <c r="C28" s="39"/>
      <c r="D28" s="64">
        <v>884167.91579999996</v>
      </c>
      <c r="E28" s="64">
        <v>869227</v>
      </c>
      <c r="F28" s="65">
        <v>101.718873872993</v>
      </c>
      <c r="G28" s="64">
        <v>692998.84880000004</v>
      </c>
      <c r="H28" s="65">
        <v>27.585769778843002</v>
      </c>
      <c r="I28" s="64">
        <v>24163.386299999998</v>
      </c>
      <c r="J28" s="65">
        <v>2.7328956262947899</v>
      </c>
      <c r="K28" s="64">
        <v>54588.954899999997</v>
      </c>
      <c r="L28" s="65">
        <v>7.8772071547487403</v>
      </c>
      <c r="M28" s="65">
        <v>-0.55735759469540602</v>
      </c>
      <c r="N28" s="64">
        <v>12802617.214</v>
      </c>
      <c r="O28" s="64">
        <v>197252240.54890001</v>
      </c>
      <c r="P28" s="64">
        <v>51191</v>
      </c>
      <c r="Q28" s="64">
        <v>51668</v>
      </c>
      <c r="R28" s="65">
        <v>-0.923201981884336</v>
      </c>
      <c r="S28" s="64">
        <v>17.271940688792998</v>
      </c>
      <c r="T28" s="64">
        <v>17.320790218316901</v>
      </c>
      <c r="U28" s="66">
        <v>-0.28282594529572103</v>
      </c>
    </row>
    <row r="29" spans="1:21" ht="12" thickBot="1" x14ac:dyDescent="0.2">
      <c r="A29" s="49"/>
      <c r="B29" s="38" t="s">
        <v>27</v>
      </c>
      <c r="C29" s="39"/>
      <c r="D29" s="64">
        <v>693944.25809999998</v>
      </c>
      <c r="E29" s="64">
        <v>668015</v>
      </c>
      <c r="F29" s="65">
        <v>103.881538303781</v>
      </c>
      <c r="G29" s="64">
        <v>494657.50939999998</v>
      </c>
      <c r="H29" s="65">
        <v>40.287824386155002</v>
      </c>
      <c r="I29" s="64">
        <v>108542.5196</v>
      </c>
      <c r="J29" s="65">
        <v>15.6413888194978</v>
      </c>
      <c r="K29" s="64">
        <v>104173.6015</v>
      </c>
      <c r="L29" s="65">
        <v>21.059743260818699</v>
      </c>
      <c r="M29" s="65">
        <v>4.1938821708107997E-2</v>
      </c>
      <c r="N29" s="64">
        <v>9411716.1347000003</v>
      </c>
      <c r="O29" s="64">
        <v>140720546.92390001</v>
      </c>
      <c r="P29" s="64">
        <v>109020</v>
      </c>
      <c r="Q29" s="64">
        <v>106938</v>
      </c>
      <c r="R29" s="65">
        <v>1.9469225158503101</v>
      </c>
      <c r="S29" s="64">
        <v>6.3652931397908601</v>
      </c>
      <c r="T29" s="64">
        <v>6.68310194505227</v>
      </c>
      <c r="U29" s="66">
        <v>-4.99283848020628</v>
      </c>
    </row>
    <row r="30" spans="1:21" ht="12" thickBot="1" x14ac:dyDescent="0.2">
      <c r="A30" s="49"/>
      <c r="B30" s="38" t="s">
        <v>28</v>
      </c>
      <c r="C30" s="39"/>
      <c r="D30" s="64">
        <v>1113787.3500000001</v>
      </c>
      <c r="E30" s="64">
        <v>1026459</v>
      </c>
      <c r="F30" s="65">
        <v>108.50772899843101</v>
      </c>
      <c r="G30" s="64">
        <v>985914.66680000001</v>
      </c>
      <c r="H30" s="65">
        <v>12.969954450017299</v>
      </c>
      <c r="I30" s="64">
        <v>201157.7096</v>
      </c>
      <c r="J30" s="65">
        <v>18.0606926088719</v>
      </c>
      <c r="K30" s="64">
        <v>191295.06839999999</v>
      </c>
      <c r="L30" s="65">
        <v>19.4028017679146</v>
      </c>
      <c r="M30" s="65">
        <v>5.1557216202653001E-2</v>
      </c>
      <c r="N30" s="64">
        <v>17660500.918699998</v>
      </c>
      <c r="O30" s="64">
        <v>264149693.11129999</v>
      </c>
      <c r="P30" s="64">
        <v>83026</v>
      </c>
      <c r="Q30" s="64">
        <v>90268</v>
      </c>
      <c r="R30" s="65">
        <v>-8.02277662072939</v>
      </c>
      <c r="S30" s="64">
        <v>13.4149224339364</v>
      </c>
      <c r="T30" s="64">
        <v>13.917222386670799</v>
      </c>
      <c r="U30" s="66">
        <v>-3.7443373616812998</v>
      </c>
    </row>
    <row r="31" spans="1:21" ht="12" thickBot="1" x14ac:dyDescent="0.2">
      <c r="A31" s="49"/>
      <c r="B31" s="38" t="s">
        <v>29</v>
      </c>
      <c r="C31" s="39"/>
      <c r="D31" s="64">
        <v>703250.84340000001</v>
      </c>
      <c r="E31" s="64">
        <v>726172</v>
      </c>
      <c r="F31" s="65">
        <v>96.843563701161699</v>
      </c>
      <c r="G31" s="64">
        <v>659290.82200000004</v>
      </c>
      <c r="H31" s="65">
        <v>6.6677739069147801</v>
      </c>
      <c r="I31" s="64">
        <v>43634.601300000002</v>
      </c>
      <c r="J31" s="65">
        <v>6.20469946243366</v>
      </c>
      <c r="K31" s="64">
        <v>40745.2808</v>
      </c>
      <c r="L31" s="65">
        <v>6.1801680594303798</v>
      </c>
      <c r="M31" s="65">
        <v>7.0911782745647994E-2</v>
      </c>
      <c r="N31" s="64">
        <v>11936699.6899</v>
      </c>
      <c r="O31" s="64">
        <v>209263556.39179999</v>
      </c>
      <c r="P31" s="64">
        <v>31944</v>
      </c>
      <c r="Q31" s="64">
        <v>31102</v>
      </c>
      <c r="R31" s="65">
        <v>2.7072214005530202</v>
      </c>
      <c r="S31" s="64">
        <v>22.0151153080391</v>
      </c>
      <c r="T31" s="64">
        <v>23.3669265384863</v>
      </c>
      <c r="U31" s="66">
        <v>-6.1403776974703099</v>
      </c>
    </row>
    <row r="32" spans="1:21" ht="12" thickBot="1" x14ac:dyDescent="0.2">
      <c r="A32" s="49"/>
      <c r="B32" s="38" t="s">
        <v>30</v>
      </c>
      <c r="C32" s="39"/>
      <c r="D32" s="64">
        <v>131892.2438</v>
      </c>
      <c r="E32" s="64">
        <v>141185</v>
      </c>
      <c r="F32" s="65">
        <v>93.418028685766899</v>
      </c>
      <c r="G32" s="64">
        <v>123759.78350000001</v>
      </c>
      <c r="H32" s="65">
        <v>6.5711655838505996</v>
      </c>
      <c r="I32" s="64">
        <v>34036.724199999997</v>
      </c>
      <c r="J32" s="65">
        <v>25.8064638369584</v>
      </c>
      <c r="K32" s="64">
        <v>35245.333899999998</v>
      </c>
      <c r="L32" s="65">
        <v>28.478826403247499</v>
      </c>
      <c r="M32" s="65">
        <v>-3.4291339200505998E-2</v>
      </c>
      <c r="N32" s="64">
        <v>1880372.0108</v>
      </c>
      <c r="O32" s="64">
        <v>33475823.622099999</v>
      </c>
      <c r="P32" s="64">
        <v>28442</v>
      </c>
      <c r="Q32" s="64">
        <v>28499</v>
      </c>
      <c r="R32" s="65">
        <v>-0.200007017790094</v>
      </c>
      <c r="S32" s="64">
        <v>4.6372352084944799</v>
      </c>
      <c r="T32" s="64">
        <v>4.7665528088704896</v>
      </c>
      <c r="U32" s="66">
        <v>-2.7886789123640598</v>
      </c>
    </row>
    <row r="33" spans="1:21" ht="12" thickBot="1" x14ac:dyDescent="0.2">
      <c r="A33" s="49"/>
      <c r="B33" s="38" t="s">
        <v>31</v>
      </c>
      <c r="C33" s="39"/>
      <c r="D33" s="64">
        <v>107.2945</v>
      </c>
      <c r="E33" s="67"/>
      <c r="F33" s="67"/>
      <c r="G33" s="64">
        <v>272.4948</v>
      </c>
      <c r="H33" s="65">
        <v>-60.6251201857797</v>
      </c>
      <c r="I33" s="64">
        <v>23.7468</v>
      </c>
      <c r="J33" s="65">
        <v>22.132355339742499</v>
      </c>
      <c r="K33" s="64">
        <v>53.999099999999999</v>
      </c>
      <c r="L33" s="65">
        <v>19.8165616371395</v>
      </c>
      <c r="M33" s="65">
        <v>-0.56023711506302898</v>
      </c>
      <c r="N33" s="64">
        <v>2262.0666999999999</v>
      </c>
      <c r="O33" s="64">
        <v>24418.8871</v>
      </c>
      <c r="P33" s="64">
        <v>25</v>
      </c>
      <c r="Q33" s="64">
        <v>31</v>
      </c>
      <c r="R33" s="65">
        <v>-19.354838709677399</v>
      </c>
      <c r="S33" s="64">
        <v>4.2917800000000002</v>
      </c>
      <c r="T33" s="64">
        <v>6.6811548387096797</v>
      </c>
      <c r="U33" s="66">
        <v>-55.673283316238901</v>
      </c>
    </row>
    <row r="34" spans="1:21" ht="12" thickBot="1" x14ac:dyDescent="0.2">
      <c r="A34" s="49"/>
      <c r="B34" s="38" t="s">
        <v>40</v>
      </c>
      <c r="C34" s="39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4">
        <v>22</v>
      </c>
      <c r="P34" s="67"/>
      <c r="Q34" s="67"/>
      <c r="R34" s="67"/>
      <c r="S34" s="67"/>
      <c r="T34" s="67"/>
      <c r="U34" s="68"/>
    </row>
    <row r="35" spans="1:21" ht="12" thickBot="1" x14ac:dyDescent="0.2">
      <c r="A35" s="49"/>
      <c r="B35" s="38" t="s">
        <v>32</v>
      </c>
      <c r="C35" s="39"/>
      <c r="D35" s="64">
        <v>132176.66089999999</v>
      </c>
      <c r="E35" s="64">
        <v>153339</v>
      </c>
      <c r="F35" s="65">
        <v>86.198984537528005</v>
      </c>
      <c r="G35" s="64">
        <v>146989.08129999999</v>
      </c>
      <c r="H35" s="65">
        <v>-10.077224967321399</v>
      </c>
      <c r="I35" s="64">
        <v>21154.4035</v>
      </c>
      <c r="J35" s="65">
        <v>16.004643600434601</v>
      </c>
      <c r="K35" s="64">
        <v>18062.9859</v>
      </c>
      <c r="L35" s="65">
        <v>12.2886582732863</v>
      </c>
      <c r="M35" s="65">
        <v>0.17114654338516599</v>
      </c>
      <c r="N35" s="64">
        <v>2178604.7615</v>
      </c>
      <c r="O35" s="64">
        <v>31359679.825800002</v>
      </c>
      <c r="P35" s="64">
        <v>11074</v>
      </c>
      <c r="Q35" s="64">
        <v>11177</v>
      </c>
      <c r="R35" s="65">
        <v>-0.92153529569651804</v>
      </c>
      <c r="S35" s="64">
        <v>11.935764935885899</v>
      </c>
      <c r="T35" s="64">
        <v>12.1260179028362</v>
      </c>
      <c r="U35" s="66">
        <v>-1.59397380873605</v>
      </c>
    </row>
    <row r="36" spans="1:21" ht="12" customHeight="1" thickBot="1" x14ac:dyDescent="0.2">
      <c r="A36" s="49"/>
      <c r="B36" s="38" t="s">
        <v>41</v>
      </c>
      <c r="C36" s="39"/>
      <c r="D36" s="67"/>
      <c r="E36" s="64">
        <v>594796</v>
      </c>
      <c r="F36" s="67"/>
      <c r="G36" s="64">
        <v>37806.837800000001</v>
      </c>
      <c r="H36" s="67"/>
      <c r="I36" s="67"/>
      <c r="J36" s="67"/>
      <c r="K36" s="64">
        <v>1512.2737</v>
      </c>
      <c r="L36" s="65">
        <v>4.0000004972645504</v>
      </c>
      <c r="M36" s="67"/>
      <c r="N36" s="67"/>
      <c r="O36" s="67"/>
      <c r="P36" s="67"/>
      <c r="Q36" s="67"/>
      <c r="R36" s="67"/>
      <c r="S36" s="67"/>
      <c r="T36" s="67"/>
      <c r="U36" s="68"/>
    </row>
    <row r="37" spans="1:21" ht="12" thickBot="1" x14ac:dyDescent="0.2">
      <c r="A37" s="49"/>
      <c r="B37" s="38" t="s">
        <v>42</v>
      </c>
      <c r="C37" s="39"/>
      <c r="D37" s="67"/>
      <c r="E37" s="64">
        <v>255377</v>
      </c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8"/>
    </row>
    <row r="38" spans="1:21" ht="12" thickBot="1" x14ac:dyDescent="0.2">
      <c r="A38" s="49"/>
      <c r="B38" s="38" t="s">
        <v>43</v>
      </c>
      <c r="C38" s="39"/>
      <c r="D38" s="67"/>
      <c r="E38" s="64">
        <v>278534</v>
      </c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8"/>
    </row>
    <row r="39" spans="1:21" ht="12" customHeight="1" thickBot="1" x14ac:dyDescent="0.2">
      <c r="A39" s="49"/>
      <c r="B39" s="38" t="s">
        <v>33</v>
      </c>
      <c r="C39" s="39"/>
      <c r="D39" s="64">
        <v>293206.8382</v>
      </c>
      <c r="E39" s="64">
        <v>359462</v>
      </c>
      <c r="F39" s="65">
        <v>81.568243152266504</v>
      </c>
      <c r="G39" s="64">
        <v>377894.4472</v>
      </c>
      <c r="H39" s="65">
        <v>-22.410387246357001</v>
      </c>
      <c r="I39" s="64">
        <v>15535.3568</v>
      </c>
      <c r="J39" s="65">
        <v>5.2984292233331702</v>
      </c>
      <c r="K39" s="64">
        <v>17731.506099999999</v>
      </c>
      <c r="L39" s="65">
        <v>4.6921848763275502</v>
      </c>
      <c r="M39" s="65">
        <v>-0.123855767672211</v>
      </c>
      <c r="N39" s="64">
        <v>4399745.9596999995</v>
      </c>
      <c r="O39" s="64">
        <v>84406259.048299998</v>
      </c>
      <c r="P39" s="64">
        <v>469</v>
      </c>
      <c r="Q39" s="64">
        <v>542</v>
      </c>
      <c r="R39" s="65">
        <v>-13.468634686346901</v>
      </c>
      <c r="S39" s="64">
        <v>625.17449509594906</v>
      </c>
      <c r="T39" s="64">
        <v>743.73486955719602</v>
      </c>
      <c r="U39" s="66">
        <v>-18.964365211835901</v>
      </c>
    </row>
    <row r="40" spans="1:21" ht="12" thickBot="1" x14ac:dyDescent="0.2">
      <c r="A40" s="49"/>
      <c r="B40" s="38" t="s">
        <v>34</v>
      </c>
      <c r="C40" s="39"/>
      <c r="D40" s="64">
        <v>293762.04320000001</v>
      </c>
      <c r="E40" s="64">
        <v>507779</v>
      </c>
      <c r="F40" s="65">
        <v>57.852341904647503</v>
      </c>
      <c r="G40" s="64">
        <v>341346.91</v>
      </c>
      <c r="H40" s="65">
        <v>-13.940324463461501</v>
      </c>
      <c r="I40" s="64">
        <v>19763.617699999999</v>
      </c>
      <c r="J40" s="65">
        <v>6.7277642423478401</v>
      </c>
      <c r="K40" s="64">
        <v>28395.947899999999</v>
      </c>
      <c r="L40" s="65">
        <v>8.3187944780282308</v>
      </c>
      <c r="M40" s="65">
        <v>-0.30399866313320001</v>
      </c>
      <c r="N40" s="64">
        <v>5446311.4082000004</v>
      </c>
      <c r="O40" s="64">
        <v>115961961.2571</v>
      </c>
      <c r="P40" s="64">
        <v>1740</v>
      </c>
      <c r="Q40" s="64">
        <v>2000</v>
      </c>
      <c r="R40" s="65">
        <v>-13</v>
      </c>
      <c r="S40" s="64">
        <v>168.82876045977</v>
      </c>
      <c r="T40" s="64">
        <v>183.17822244999999</v>
      </c>
      <c r="U40" s="66">
        <v>-8.4994179612241805</v>
      </c>
    </row>
    <row r="41" spans="1:21" ht="12" thickBot="1" x14ac:dyDescent="0.2">
      <c r="A41" s="49"/>
      <c r="B41" s="38" t="s">
        <v>44</v>
      </c>
      <c r="C41" s="39"/>
      <c r="D41" s="67"/>
      <c r="E41" s="64">
        <v>162325</v>
      </c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8"/>
    </row>
    <row r="42" spans="1:21" ht="12" thickBot="1" x14ac:dyDescent="0.2">
      <c r="A42" s="49"/>
      <c r="B42" s="38" t="s">
        <v>45</v>
      </c>
      <c r="C42" s="39"/>
      <c r="D42" s="67"/>
      <c r="E42" s="64">
        <v>72409</v>
      </c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8"/>
    </row>
    <row r="43" spans="1:21" ht="12" thickBot="1" x14ac:dyDescent="0.2">
      <c r="A43" s="50"/>
      <c r="B43" s="38" t="s">
        <v>35</v>
      </c>
      <c r="C43" s="39"/>
      <c r="D43" s="69">
        <v>40119.4542</v>
      </c>
      <c r="E43" s="70"/>
      <c r="F43" s="70"/>
      <c r="G43" s="69">
        <v>83245.678400000004</v>
      </c>
      <c r="H43" s="71">
        <v>-51.805961617342099</v>
      </c>
      <c r="I43" s="69">
        <v>3843.7777000000001</v>
      </c>
      <c r="J43" s="71">
        <v>9.5808324830101999</v>
      </c>
      <c r="K43" s="69">
        <v>10297.7583</v>
      </c>
      <c r="L43" s="71">
        <v>12.3703217967889</v>
      </c>
      <c r="M43" s="71">
        <v>-0.62673646166272901</v>
      </c>
      <c r="N43" s="69">
        <v>489176.1887</v>
      </c>
      <c r="O43" s="69">
        <v>11879649.3113</v>
      </c>
      <c r="P43" s="69">
        <v>59</v>
      </c>
      <c r="Q43" s="69">
        <v>61</v>
      </c>
      <c r="R43" s="71">
        <v>-3.2786885245901698</v>
      </c>
      <c r="S43" s="69">
        <v>679.99074915254198</v>
      </c>
      <c r="T43" s="69">
        <v>822.48423114754098</v>
      </c>
      <c r="U43" s="72">
        <v>-20.9552089013836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43:C43"/>
    <mergeCell ref="B37:C37"/>
    <mergeCell ref="B38:C38"/>
    <mergeCell ref="B39:C39"/>
    <mergeCell ref="B40:C40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22" workbookViewId="0">
      <selection sqref="A1:H31"/>
    </sheetView>
  </sheetViews>
  <sheetFormatPr defaultRowHeight="13.5" x14ac:dyDescent="0.15"/>
  <cols>
    <col min="1" max="1" width="9" style="28"/>
    <col min="2" max="2" width="9" style="29"/>
    <col min="3" max="8" width="9" style="28"/>
    <col min="9" max="16384" width="9" style="3"/>
  </cols>
  <sheetData>
    <row r="1" spans="1:8" ht="14.25" x14ac:dyDescent="0.2">
      <c r="A1" s="30" t="s">
        <v>53</v>
      </c>
      <c r="B1" s="31" t="s">
        <v>36</v>
      </c>
      <c r="C1" s="30" t="s">
        <v>37</v>
      </c>
      <c r="D1" s="30" t="s">
        <v>38</v>
      </c>
      <c r="E1" s="30" t="s">
        <v>39</v>
      </c>
      <c r="F1" s="30" t="s">
        <v>46</v>
      </c>
      <c r="G1" s="30" t="s">
        <v>39</v>
      </c>
      <c r="H1" s="30" t="s">
        <v>47</v>
      </c>
    </row>
    <row r="2" spans="1:8" ht="14.25" x14ac:dyDescent="0.2">
      <c r="A2" s="32">
        <v>1</v>
      </c>
      <c r="B2" s="33">
        <v>12</v>
      </c>
      <c r="C2" s="32">
        <v>45713</v>
      </c>
      <c r="D2" s="32">
        <v>455066.257148718</v>
      </c>
      <c r="E2" s="32">
        <v>352621.69355128199</v>
      </c>
      <c r="F2" s="32">
        <v>102444.563597436</v>
      </c>
      <c r="G2" s="32">
        <v>352621.69355128199</v>
      </c>
      <c r="H2" s="32">
        <v>0.22512010501353499</v>
      </c>
    </row>
    <row r="3" spans="1:8" ht="14.25" x14ac:dyDescent="0.2">
      <c r="A3" s="32">
        <v>2</v>
      </c>
      <c r="B3" s="33">
        <v>13</v>
      </c>
      <c r="C3" s="32">
        <v>15766.462</v>
      </c>
      <c r="D3" s="32">
        <v>114337.08103465701</v>
      </c>
      <c r="E3" s="32">
        <v>92001.298627350407</v>
      </c>
      <c r="F3" s="32">
        <v>22335.7824073066</v>
      </c>
      <c r="G3" s="32">
        <v>92001.298627350407</v>
      </c>
      <c r="H3" s="32">
        <v>0.19535029410569199</v>
      </c>
    </row>
    <row r="4" spans="1:8" ht="14.25" x14ac:dyDescent="0.2">
      <c r="A4" s="32">
        <v>3</v>
      </c>
      <c r="B4" s="33">
        <v>14</v>
      </c>
      <c r="C4" s="32">
        <v>117944</v>
      </c>
      <c r="D4" s="32">
        <v>140920.31673675199</v>
      </c>
      <c r="E4" s="32">
        <v>108790.11793333299</v>
      </c>
      <c r="F4" s="32">
        <v>32130.1988034188</v>
      </c>
      <c r="G4" s="32">
        <v>108790.11793333299</v>
      </c>
      <c r="H4" s="32">
        <v>0.22800260138103401</v>
      </c>
    </row>
    <row r="5" spans="1:8" ht="14.25" x14ac:dyDescent="0.2">
      <c r="A5" s="32">
        <v>4</v>
      </c>
      <c r="B5" s="33">
        <v>15</v>
      </c>
      <c r="C5" s="32">
        <v>2997</v>
      </c>
      <c r="D5" s="32">
        <v>35752.402342734997</v>
      </c>
      <c r="E5" s="32">
        <v>29903.045635042701</v>
      </c>
      <c r="F5" s="32">
        <v>5849.35670769231</v>
      </c>
      <c r="G5" s="32">
        <v>29903.045635042701</v>
      </c>
      <c r="H5" s="32">
        <v>0.163607375292388</v>
      </c>
    </row>
    <row r="6" spans="1:8" ht="14.25" x14ac:dyDescent="0.2">
      <c r="A6" s="32">
        <v>5</v>
      </c>
      <c r="B6" s="33">
        <v>16</v>
      </c>
      <c r="C6" s="32">
        <v>2538</v>
      </c>
      <c r="D6" s="32">
        <v>125959.200523932</v>
      </c>
      <c r="E6" s="32">
        <v>129790.030784615</v>
      </c>
      <c r="F6" s="32">
        <v>-3830.8302606837601</v>
      </c>
      <c r="G6" s="32">
        <v>129790.030784615</v>
      </c>
      <c r="H6" s="32">
        <v>-3.0413262744994299E-2</v>
      </c>
    </row>
    <row r="7" spans="1:8" ht="14.25" x14ac:dyDescent="0.2">
      <c r="A7" s="32">
        <v>6</v>
      </c>
      <c r="B7" s="33">
        <v>17</v>
      </c>
      <c r="C7" s="32">
        <v>17230</v>
      </c>
      <c r="D7" s="32">
        <v>250492.98149572601</v>
      </c>
      <c r="E7" s="32">
        <v>198677.39321367501</v>
      </c>
      <c r="F7" s="32">
        <v>51815.5882820513</v>
      </c>
      <c r="G7" s="32">
        <v>198677.39321367501</v>
      </c>
      <c r="H7" s="32">
        <v>0.20685445146069001</v>
      </c>
    </row>
    <row r="8" spans="1:8" ht="14.25" x14ac:dyDescent="0.2">
      <c r="A8" s="32">
        <v>7</v>
      </c>
      <c r="B8" s="33">
        <v>18</v>
      </c>
      <c r="C8" s="32">
        <v>40524</v>
      </c>
      <c r="D8" s="32">
        <v>129870.30387094</v>
      </c>
      <c r="E8" s="32">
        <v>117559.250398291</v>
      </c>
      <c r="F8" s="32">
        <v>12311.053472649601</v>
      </c>
      <c r="G8" s="32">
        <v>117559.250398291</v>
      </c>
      <c r="H8" s="32">
        <v>9.4794984732489707E-2</v>
      </c>
    </row>
    <row r="9" spans="1:8" ht="14.25" x14ac:dyDescent="0.2">
      <c r="A9" s="32">
        <v>8</v>
      </c>
      <c r="B9" s="33">
        <v>19</v>
      </c>
      <c r="C9" s="32">
        <v>18414</v>
      </c>
      <c r="D9" s="32">
        <v>84600.568996581205</v>
      </c>
      <c r="E9" s="32">
        <v>74325.716011965793</v>
      </c>
      <c r="F9" s="32">
        <v>10274.8529846154</v>
      </c>
      <c r="G9" s="32">
        <v>74325.716011965793</v>
      </c>
      <c r="H9" s="32">
        <v>0.121451346090008</v>
      </c>
    </row>
    <row r="10" spans="1:8" ht="14.25" x14ac:dyDescent="0.2">
      <c r="A10" s="32">
        <v>9</v>
      </c>
      <c r="B10" s="33">
        <v>21</v>
      </c>
      <c r="C10" s="32">
        <v>227139</v>
      </c>
      <c r="D10" s="32">
        <v>823803.52819999994</v>
      </c>
      <c r="E10" s="32">
        <v>749201.00020000001</v>
      </c>
      <c r="F10" s="32">
        <v>74602.528000000006</v>
      </c>
      <c r="G10" s="32">
        <v>749201.00020000001</v>
      </c>
      <c r="H10" s="32">
        <v>9.0558641042732105E-2</v>
      </c>
    </row>
    <row r="11" spans="1:8" ht="14.25" x14ac:dyDescent="0.2">
      <c r="A11" s="32">
        <v>10</v>
      </c>
      <c r="B11" s="33">
        <v>22</v>
      </c>
      <c r="C11" s="32">
        <v>78054.985000000001</v>
      </c>
      <c r="D11" s="32">
        <v>944120.63242735004</v>
      </c>
      <c r="E11" s="32">
        <v>915630.76792991499</v>
      </c>
      <c r="F11" s="32">
        <v>28489.864497435901</v>
      </c>
      <c r="G11" s="32">
        <v>915630.76792991499</v>
      </c>
      <c r="H11" s="32">
        <v>3.01760850456027E-2</v>
      </c>
    </row>
    <row r="12" spans="1:8" ht="14.25" x14ac:dyDescent="0.2">
      <c r="A12" s="32">
        <v>11</v>
      </c>
      <c r="B12" s="33">
        <v>23</v>
      </c>
      <c r="C12" s="32">
        <v>267952.34299999999</v>
      </c>
      <c r="D12" s="32">
        <v>1715564.9234700899</v>
      </c>
      <c r="E12" s="32">
        <v>1467816.7771256401</v>
      </c>
      <c r="F12" s="32">
        <v>247748.14634444399</v>
      </c>
      <c r="G12" s="32">
        <v>1467816.7771256401</v>
      </c>
      <c r="H12" s="32">
        <v>0.14441199103285601</v>
      </c>
    </row>
    <row r="13" spans="1:8" ht="14.25" x14ac:dyDescent="0.2">
      <c r="A13" s="32">
        <v>12</v>
      </c>
      <c r="B13" s="33">
        <v>24</v>
      </c>
      <c r="C13" s="32">
        <v>23793</v>
      </c>
      <c r="D13" s="32">
        <v>759790.83335299103</v>
      </c>
      <c r="E13" s="32">
        <v>751853.33921880298</v>
      </c>
      <c r="F13" s="32">
        <v>7937.4941341880303</v>
      </c>
      <c r="G13" s="32">
        <v>751853.33921880298</v>
      </c>
      <c r="H13" s="32">
        <v>1.04469464301899E-2</v>
      </c>
    </row>
    <row r="14" spans="1:8" ht="14.25" x14ac:dyDescent="0.2">
      <c r="A14" s="32">
        <v>13</v>
      </c>
      <c r="B14" s="33">
        <v>25</v>
      </c>
      <c r="C14" s="32">
        <v>64348</v>
      </c>
      <c r="D14" s="32">
        <v>717737.81389999995</v>
      </c>
      <c r="E14" s="32">
        <v>669137.94519999996</v>
      </c>
      <c r="F14" s="32">
        <v>48599.868699999999</v>
      </c>
      <c r="G14" s="32">
        <v>669137.94519999996</v>
      </c>
      <c r="H14" s="32">
        <v>6.7712565450496504E-2</v>
      </c>
    </row>
    <row r="15" spans="1:8" ht="14.25" x14ac:dyDescent="0.2">
      <c r="A15" s="32">
        <v>14</v>
      </c>
      <c r="B15" s="33">
        <v>26</v>
      </c>
      <c r="C15" s="32">
        <v>65279</v>
      </c>
      <c r="D15" s="32">
        <v>317380.55844078399</v>
      </c>
      <c r="E15" s="32">
        <v>272767.44753058802</v>
      </c>
      <c r="F15" s="32">
        <v>44613.110910195901</v>
      </c>
      <c r="G15" s="32">
        <v>272767.44753058802</v>
      </c>
      <c r="H15" s="32">
        <v>0.14056661545171401</v>
      </c>
    </row>
    <row r="16" spans="1:8" ht="14.25" x14ac:dyDescent="0.2">
      <c r="A16" s="32">
        <v>15</v>
      </c>
      <c r="B16" s="33">
        <v>27</v>
      </c>
      <c r="C16" s="32">
        <v>207180.829</v>
      </c>
      <c r="D16" s="32">
        <v>1180054.14352566</v>
      </c>
      <c r="E16" s="32">
        <v>1036764.15951681</v>
      </c>
      <c r="F16" s="32">
        <v>143289.98400885001</v>
      </c>
      <c r="G16" s="32">
        <v>1036764.15951681</v>
      </c>
      <c r="H16" s="32">
        <v>0.12142661825731201</v>
      </c>
    </row>
    <row r="17" spans="1:8" ht="14.25" x14ac:dyDescent="0.2">
      <c r="A17" s="32">
        <v>16</v>
      </c>
      <c r="B17" s="33">
        <v>29</v>
      </c>
      <c r="C17" s="32">
        <v>187859</v>
      </c>
      <c r="D17" s="32">
        <v>2216036.6001709402</v>
      </c>
      <c r="E17" s="32">
        <v>2014894.7728812001</v>
      </c>
      <c r="F17" s="32">
        <v>201141.82728974399</v>
      </c>
      <c r="G17" s="32">
        <v>2014894.7728812001</v>
      </c>
      <c r="H17" s="32">
        <v>9.0766473475315301E-2</v>
      </c>
    </row>
    <row r="18" spans="1:8" ht="14.25" x14ac:dyDescent="0.2">
      <c r="A18" s="32">
        <v>17</v>
      </c>
      <c r="B18" s="33">
        <v>31</v>
      </c>
      <c r="C18" s="32">
        <v>48827.625999999997</v>
      </c>
      <c r="D18" s="32">
        <v>318558.14452323603</v>
      </c>
      <c r="E18" s="32">
        <v>265747.46017732302</v>
      </c>
      <c r="F18" s="32">
        <v>52810.684345912901</v>
      </c>
      <c r="G18" s="32">
        <v>265747.46017732302</v>
      </c>
      <c r="H18" s="32">
        <v>0.16578036146258701</v>
      </c>
    </row>
    <row r="19" spans="1:8" ht="14.25" x14ac:dyDescent="0.2">
      <c r="A19" s="32">
        <v>18</v>
      </c>
      <c r="B19" s="33">
        <v>32</v>
      </c>
      <c r="C19" s="32">
        <v>12338.388000000001</v>
      </c>
      <c r="D19" s="32">
        <v>197575.93521019601</v>
      </c>
      <c r="E19" s="32">
        <v>175612.747721561</v>
      </c>
      <c r="F19" s="32">
        <v>21963.187488635402</v>
      </c>
      <c r="G19" s="32">
        <v>175612.747721561</v>
      </c>
      <c r="H19" s="32">
        <v>0.111163272314866</v>
      </c>
    </row>
    <row r="20" spans="1:8" ht="14.25" x14ac:dyDescent="0.2">
      <c r="A20" s="32">
        <v>19</v>
      </c>
      <c r="B20" s="33">
        <v>33</v>
      </c>
      <c r="C20" s="32">
        <v>54136.152999999998</v>
      </c>
      <c r="D20" s="32">
        <v>527656.631514946</v>
      </c>
      <c r="E20" s="32">
        <v>433268.27021003299</v>
      </c>
      <c r="F20" s="32">
        <v>94388.361304912803</v>
      </c>
      <c r="G20" s="32">
        <v>433268.27021003299</v>
      </c>
      <c r="H20" s="32">
        <v>0.17888216629423601</v>
      </c>
    </row>
    <row r="21" spans="1:8" ht="14.25" x14ac:dyDescent="0.2">
      <c r="A21" s="32">
        <v>20</v>
      </c>
      <c r="B21" s="33">
        <v>34</v>
      </c>
      <c r="C21" s="32">
        <v>54672.43</v>
      </c>
      <c r="D21" s="32">
        <v>264074.82779855502</v>
      </c>
      <c r="E21" s="32">
        <v>188368.97486441201</v>
      </c>
      <c r="F21" s="32">
        <v>75705.852934143099</v>
      </c>
      <c r="G21" s="32">
        <v>188368.97486441201</v>
      </c>
      <c r="H21" s="32">
        <v>0.28668333731488399</v>
      </c>
    </row>
    <row r="22" spans="1:8" ht="14.25" x14ac:dyDescent="0.2">
      <c r="A22" s="32">
        <v>21</v>
      </c>
      <c r="B22" s="33">
        <v>35</v>
      </c>
      <c r="C22" s="32">
        <v>38181.356</v>
      </c>
      <c r="D22" s="32">
        <v>884167.91580884997</v>
      </c>
      <c r="E22" s="32">
        <v>860004.47542425105</v>
      </c>
      <c r="F22" s="32">
        <v>24163.440384598402</v>
      </c>
      <c r="G22" s="32">
        <v>860004.47542425105</v>
      </c>
      <c r="H22" s="32">
        <v>2.73290174327275E-2</v>
      </c>
    </row>
    <row r="23" spans="1:8" ht="14.25" x14ac:dyDescent="0.2">
      <c r="A23" s="32">
        <v>22</v>
      </c>
      <c r="B23" s="33">
        <v>36</v>
      </c>
      <c r="C23" s="32">
        <v>146693.05300000001</v>
      </c>
      <c r="D23" s="32">
        <v>693944.25863893796</v>
      </c>
      <c r="E23" s="32">
        <v>585401.67662651103</v>
      </c>
      <c r="F23" s="32">
        <v>108542.582012427</v>
      </c>
      <c r="G23" s="32">
        <v>585401.67662651103</v>
      </c>
      <c r="H23" s="32">
        <v>0.15641397801217599</v>
      </c>
    </row>
    <row r="24" spans="1:8" ht="14.25" x14ac:dyDescent="0.2">
      <c r="A24" s="32">
        <v>23</v>
      </c>
      <c r="B24" s="33">
        <v>37</v>
      </c>
      <c r="C24" s="32">
        <v>158466.815</v>
      </c>
      <c r="D24" s="32">
        <v>1113787.3447805301</v>
      </c>
      <c r="E24" s="32">
        <v>912629.58106983698</v>
      </c>
      <c r="F24" s="32">
        <v>201157.76371069401</v>
      </c>
      <c r="G24" s="32">
        <v>912629.58106983698</v>
      </c>
      <c r="H24" s="32">
        <v>0.180606975517694</v>
      </c>
    </row>
    <row r="25" spans="1:8" ht="14.25" x14ac:dyDescent="0.2">
      <c r="A25" s="32">
        <v>24</v>
      </c>
      <c r="B25" s="33">
        <v>38</v>
      </c>
      <c r="C25" s="32">
        <v>148437.50700000001</v>
      </c>
      <c r="D25" s="32">
        <v>703250.74793630606</v>
      </c>
      <c r="E25" s="32">
        <v>659616.23737964605</v>
      </c>
      <c r="F25" s="32">
        <v>43634.510556659901</v>
      </c>
      <c r="G25" s="32">
        <v>659616.23737964605</v>
      </c>
      <c r="H25" s="32">
        <v>6.2046874012868999E-2</v>
      </c>
    </row>
    <row r="26" spans="1:8" ht="14.25" x14ac:dyDescent="0.2">
      <c r="A26" s="32">
        <v>25</v>
      </c>
      <c r="B26" s="33">
        <v>39</v>
      </c>
      <c r="C26" s="32">
        <v>81492.524000000005</v>
      </c>
      <c r="D26" s="32">
        <v>131892.15260233701</v>
      </c>
      <c r="E26" s="32">
        <v>97855.533835401802</v>
      </c>
      <c r="F26" s="32">
        <v>34036.618766935397</v>
      </c>
      <c r="G26" s="32">
        <v>97855.533835401802</v>
      </c>
      <c r="H26" s="32">
        <v>0.258064017421551</v>
      </c>
    </row>
    <row r="27" spans="1:8" ht="14.25" x14ac:dyDescent="0.2">
      <c r="A27" s="32">
        <v>26</v>
      </c>
      <c r="B27" s="33">
        <v>40</v>
      </c>
      <c r="C27" s="32">
        <v>31.643999999999998</v>
      </c>
      <c r="D27" s="32">
        <v>107.2944</v>
      </c>
      <c r="E27" s="32">
        <v>83.547700000000006</v>
      </c>
      <c r="F27" s="32">
        <v>23.746700000000001</v>
      </c>
      <c r="G27" s="32">
        <v>83.547700000000006</v>
      </c>
      <c r="H27" s="32">
        <v>0.22132282765922501</v>
      </c>
    </row>
    <row r="28" spans="1:8" ht="14.25" x14ac:dyDescent="0.2">
      <c r="A28" s="32">
        <v>27</v>
      </c>
      <c r="B28" s="33">
        <v>42</v>
      </c>
      <c r="C28" s="32">
        <v>7990.9690000000001</v>
      </c>
      <c r="D28" s="32">
        <v>132176.6606</v>
      </c>
      <c r="E28" s="32">
        <v>111022.27340000001</v>
      </c>
      <c r="F28" s="32">
        <v>21154.387200000001</v>
      </c>
      <c r="G28" s="32">
        <v>111022.27340000001</v>
      </c>
      <c r="H28" s="32">
        <v>0.16004631304779701</v>
      </c>
    </row>
    <row r="29" spans="1:8" ht="14.25" x14ac:dyDescent="0.2">
      <c r="A29" s="32">
        <v>28</v>
      </c>
      <c r="B29" s="33">
        <v>75</v>
      </c>
      <c r="C29" s="32">
        <v>483</v>
      </c>
      <c r="D29" s="32">
        <v>293206.83760683797</v>
      </c>
      <c r="E29" s="32">
        <v>277671.48205128202</v>
      </c>
      <c r="F29" s="32">
        <v>15535.355555555599</v>
      </c>
      <c r="G29" s="32">
        <v>277671.48205128202</v>
      </c>
      <c r="H29" s="32">
        <v>5.2984288096265299E-2</v>
      </c>
    </row>
    <row r="30" spans="1:8" ht="14.25" x14ac:dyDescent="0.2">
      <c r="A30" s="32">
        <v>29</v>
      </c>
      <c r="B30" s="33">
        <v>76</v>
      </c>
      <c r="C30" s="32">
        <v>1752</v>
      </c>
      <c r="D30" s="32">
        <v>293762.03735812003</v>
      </c>
      <c r="E30" s="32">
        <v>273998.42524188</v>
      </c>
      <c r="F30" s="32">
        <v>19763.612116239299</v>
      </c>
      <c r="G30" s="32">
        <v>273998.42524188</v>
      </c>
      <c r="H30" s="32">
        <v>6.7277624753622894E-2</v>
      </c>
    </row>
    <row r="31" spans="1:8" ht="14.25" x14ac:dyDescent="0.2">
      <c r="A31" s="32">
        <v>30</v>
      </c>
      <c r="B31" s="33">
        <v>99</v>
      </c>
      <c r="C31" s="32">
        <v>60</v>
      </c>
      <c r="D31" s="32">
        <v>40119.454579835103</v>
      </c>
      <c r="E31" s="32">
        <v>36275.677028969098</v>
      </c>
      <c r="F31" s="32">
        <v>3843.7775508660502</v>
      </c>
      <c r="G31" s="32">
        <v>36275.677028969098</v>
      </c>
      <c r="H31" s="32">
        <v>9.5808320205778896E-2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2014-08-28T09:32:33Z</dcterms:modified>
</cp:coreProperties>
</file>