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<sst xmlns="http://schemas.openxmlformats.org/spreadsheetml/2006/main" count="114" uniqueCount="71">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</sst>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102" Type="http://schemas.openxmlformats.org/officeDocument/2006/relationships/image" Target="cid:750aa1e013" TargetMode="External"/><Relationship Id="rId110" Type="http://schemas.openxmlformats.org/officeDocument/2006/relationships/image" Target="cid:93cbd5bb13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7" sqref="M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19537701.047699999</v>
      </c>
      <c r="F3" s="25">
        <f>RA!I7</f>
        <v>2044834.3314</v>
      </c>
      <c r="G3" s="16">
        <f>E3-F3</f>
        <v>17492866.7163</v>
      </c>
      <c r="H3" s="27">
        <f>RA!J7</f>
        <v>10.466094892166</v>
      </c>
      <c r="I3" s="20">
        <f>SUM(I4:I39)</f>
        <v>19537705.581318773</v>
      </c>
      <c r="J3" s="21">
        <f>SUM(J4:J39)</f>
        <v>17492866.636439729</v>
      </c>
      <c r="K3" s="22">
        <f>E3-I3</f>
        <v>-4.5336187742650509</v>
      </c>
      <c r="L3" s="22">
        <f>G3-J3</f>
        <v>7.9860270023345947E-2</v>
      </c>
    </row>
    <row r="4" spans="1:12">
      <c r="A4" s="59">
        <f>RA!A8</f>
        <v>41504</v>
      </c>
      <c r="B4" s="12">
        <v>12</v>
      </c>
      <c r="C4" s="56" t="s">
        <v>6</v>
      </c>
      <c r="D4" s="56"/>
      <c r="E4" s="15">
        <f>RA!D8</f>
        <v>602187.23419999995</v>
      </c>
      <c r="F4" s="25">
        <f>RA!I8</f>
        <v>130124.7274</v>
      </c>
      <c r="G4" s="16">
        <f t="shared" ref="G4:G39" si="0">E4-F4</f>
        <v>472062.50679999997</v>
      </c>
      <c r="H4" s="27">
        <f>RA!J8</f>
        <v>21.608682484421902</v>
      </c>
      <c r="I4" s="20">
        <f>VLOOKUP(B4,RMS!B:D,3,FALSE)</f>
        <v>602187.81964529899</v>
      </c>
      <c r="J4" s="21">
        <f>VLOOKUP(B4,RMS!B:E,4,FALSE)</f>
        <v>472062.50153418799</v>
      </c>
      <c r="K4" s="22">
        <f t="shared" ref="K4:K39" si="1">E4-I4</f>
        <v>-0.58544529904611409</v>
      </c>
      <c r="L4" s="22">
        <f t="shared" ref="L4:L39" si="2">G4-J4</f>
        <v>5.2658119820989668E-3</v>
      </c>
    </row>
    <row r="5" spans="1:12">
      <c r="A5" s="59"/>
      <c r="B5" s="12">
        <v>13</v>
      </c>
      <c r="C5" s="56" t="s">
        <v>7</v>
      </c>
      <c r="D5" s="56"/>
      <c r="E5" s="15">
        <f>RA!D9</f>
        <v>163245.21960000001</v>
      </c>
      <c r="F5" s="25">
        <f>RA!I9</f>
        <v>32713.2595</v>
      </c>
      <c r="G5" s="16">
        <f t="shared" si="0"/>
        <v>130531.96010000001</v>
      </c>
      <c r="H5" s="27">
        <f>RA!J9</f>
        <v>20.039336882364701</v>
      </c>
      <c r="I5" s="20">
        <f>VLOOKUP(B5,RMS!B:D,3,FALSE)</f>
        <v>163245.254813237</v>
      </c>
      <c r="J5" s="21">
        <f>VLOOKUP(B5,RMS!B:E,4,FALSE)</f>
        <v>130531.972575425</v>
      </c>
      <c r="K5" s="22">
        <f t="shared" si="1"/>
        <v>-3.5213236988056451E-2</v>
      </c>
      <c r="L5" s="22">
        <f t="shared" si="2"/>
        <v>-1.2475424984586425E-2</v>
      </c>
    </row>
    <row r="6" spans="1:12">
      <c r="A6" s="59"/>
      <c r="B6" s="12">
        <v>14</v>
      </c>
      <c r="C6" s="56" t="s">
        <v>8</v>
      </c>
      <c r="D6" s="56"/>
      <c r="E6" s="15">
        <f>RA!D10</f>
        <v>198150.4578</v>
      </c>
      <c r="F6" s="25">
        <f>RA!I10</f>
        <v>39410.194199999998</v>
      </c>
      <c r="G6" s="16">
        <f t="shared" si="0"/>
        <v>158740.26360000001</v>
      </c>
      <c r="H6" s="27">
        <f>RA!J10</f>
        <v>19.889025055787702</v>
      </c>
      <c r="I6" s="20">
        <f>VLOOKUP(B6,RMS!B:D,3,FALSE)</f>
        <v>198153.103334188</v>
      </c>
      <c r="J6" s="21">
        <f>VLOOKUP(B6,RMS!B:E,4,FALSE)</f>
        <v>158740.263210256</v>
      </c>
      <c r="K6" s="22">
        <f t="shared" si="1"/>
        <v>-2.6455341879918706</v>
      </c>
      <c r="L6" s="22">
        <f t="shared" si="2"/>
        <v>3.8974400376901031E-4</v>
      </c>
    </row>
    <row r="7" spans="1:12">
      <c r="A7" s="59"/>
      <c r="B7" s="12">
        <v>15</v>
      </c>
      <c r="C7" s="56" t="s">
        <v>9</v>
      </c>
      <c r="D7" s="56"/>
      <c r="E7" s="15">
        <f>RA!D11</f>
        <v>47073.267</v>
      </c>
      <c r="F7" s="25">
        <f>RA!I11</f>
        <v>8746.0645000000004</v>
      </c>
      <c r="G7" s="16">
        <f t="shared" si="0"/>
        <v>38327.202499999999</v>
      </c>
      <c r="H7" s="27">
        <f>RA!J11</f>
        <v>18.579684516054499</v>
      </c>
      <c r="I7" s="20">
        <f>VLOOKUP(B7,RMS!B:D,3,FALSE)</f>
        <v>47073.301285470101</v>
      </c>
      <c r="J7" s="21">
        <f>VLOOKUP(B7,RMS!B:E,4,FALSE)</f>
        <v>38327.202435897401</v>
      </c>
      <c r="K7" s="22">
        <f t="shared" si="1"/>
        <v>-3.4285470101167448E-2</v>
      </c>
      <c r="L7" s="22">
        <f t="shared" si="2"/>
        <v>6.4102598116733134E-5</v>
      </c>
    </row>
    <row r="8" spans="1:12">
      <c r="A8" s="59"/>
      <c r="B8" s="12">
        <v>16</v>
      </c>
      <c r="C8" s="56" t="s">
        <v>10</v>
      </c>
      <c r="D8" s="56"/>
      <c r="E8" s="15">
        <f>RA!D12</f>
        <v>171931.68160000001</v>
      </c>
      <c r="F8" s="25">
        <f>RA!I12</f>
        <v>13.110099999999999</v>
      </c>
      <c r="G8" s="16">
        <f t="shared" si="0"/>
        <v>171918.57150000002</v>
      </c>
      <c r="H8" s="27">
        <f>RA!J12</f>
        <v>7.625179884241E-3</v>
      </c>
      <c r="I8" s="20">
        <f>VLOOKUP(B8,RMS!B:D,3,FALSE)</f>
        <v>171931.70547777801</v>
      </c>
      <c r="J8" s="21">
        <f>VLOOKUP(B8,RMS!B:E,4,FALSE)</f>
        <v>171918.56824102599</v>
      </c>
      <c r="K8" s="22">
        <f t="shared" si="1"/>
        <v>-2.3877778003225103E-2</v>
      </c>
      <c r="L8" s="22">
        <f t="shared" si="2"/>
        <v>3.258974029449746E-3</v>
      </c>
    </row>
    <row r="9" spans="1:12">
      <c r="A9" s="59"/>
      <c r="B9" s="12">
        <v>17</v>
      </c>
      <c r="C9" s="56" t="s">
        <v>11</v>
      </c>
      <c r="D9" s="56"/>
      <c r="E9" s="15">
        <f>RA!D13</f>
        <v>335320.01260000002</v>
      </c>
      <c r="F9" s="25">
        <f>RA!I13</f>
        <v>66098.860199999996</v>
      </c>
      <c r="G9" s="16">
        <f t="shared" si="0"/>
        <v>269221.15240000002</v>
      </c>
      <c r="H9" s="27">
        <f>RA!J13</f>
        <v>19.712172765199298</v>
      </c>
      <c r="I9" s="20">
        <f>VLOOKUP(B9,RMS!B:D,3,FALSE)</f>
        <v>335320.22309914499</v>
      </c>
      <c r="J9" s="21">
        <f>VLOOKUP(B9,RMS!B:E,4,FALSE)</f>
        <v>269221.15079401701</v>
      </c>
      <c r="K9" s="22">
        <f t="shared" si="1"/>
        <v>-0.21049914497416466</v>
      </c>
      <c r="L9" s="22">
        <f t="shared" si="2"/>
        <v>1.6059830086305737E-3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156754.32689999999</v>
      </c>
      <c r="F10" s="25">
        <f>RA!I14</f>
        <v>15679.7453</v>
      </c>
      <c r="G10" s="16">
        <f t="shared" si="0"/>
        <v>141074.58159999998</v>
      </c>
      <c r="H10" s="27">
        <f>RA!J14</f>
        <v>10.0027511904043</v>
      </c>
      <c r="I10" s="20">
        <f>VLOOKUP(B10,RMS!B:D,3,FALSE)</f>
        <v>156754.31339230799</v>
      </c>
      <c r="J10" s="21">
        <f>VLOOKUP(B10,RMS!B:E,4,FALSE)</f>
        <v>141074.58183333301</v>
      </c>
      <c r="K10" s="22">
        <f t="shared" si="1"/>
        <v>1.3507691997801885E-2</v>
      </c>
      <c r="L10" s="22">
        <f t="shared" si="2"/>
        <v>-2.3333303397521377E-4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107000.6406</v>
      </c>
      <c r="F11" s="25">
        <f>RA!I15</f>
        <v>13887.156000000001</v>
      </c>
      <c r="G11" s="16">
        <f t="shared" si="0"/>
        <v>93113.484599999996</v>
      </c>
      <c r="H11" s="27">
        <f>RA!J15</f>
        <v>12.9785727656662</v>
      </c>
      <c r="I11" s="20">
        <f>VLOOKUP(B11,RMS!B:D,3,FALSE)</f>
        <v>107000.742534188</v>
      </c>
      <c r="J11" s="21">
        <f>VLOOKUP(B11,RMS!B:E,4,FALSE)</f>
        <v>93113.485376068405</v>
      </c>
      <c r="K11" s="22">
        <f t="shared" si="1"/>
        <v>-0.10193418800190557</v>
      </c>
      <c r="L11" s="22">
        <f t="shared" si="2"/>
        <v>-7.76068409322761E-4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932311.33019999997</v>
      </c>
      <c r="F12" s="25">
        <f>RA!I16</f>
        <v>88551.624100000001</v>
      </c>
      <c r="G12" s="16">
        <f t="shared" si="0"/>
        <v>843759.70609999995</v>
      </c>
      <c r="H12" s="27">
        <f>RA!J16</f>
        <v>9.4980744341060301</v>
      </c>
      <c r="I12" s="20">
        <f>VLOOKUP(B12,RMS!B:D,3,FALSE)</f>
        <v>932310.85530000005</v>
      </c>
      <c r="J12" s="21">
        <f>VLOOKUP(B12,RMS!B:E,4,FALSE)</f>
        <v>843759.70609999995</v>
      </c>
      <c r="K12" s="22">
        <f t="shared" si="1"/>
        <v>0.47489999991375953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812547.70429999998</v>
      </c>
      <c r="F13" s="25">
        <f>RA!I17</f>
        <v>35027.032500000001</v>
      </c>
      <c r="G13" s="16">
        <f t="shared" si="0"/>
        <v>777520.67180000001</v>
      </c>
      <c r="H13" s="27">
        <f>RA!J17</f>
        <v>4.3107662866607201</v>
      </c>
      <c r="I13" s="20">
        <f>VLOOKUP(B13,RMS!B:D,3,FALSE)</f>
        <v>812547.73264444398</v>
      </c>
      <c r="J13" s="21">
        <f>VLOOKUP(B13,RMS!B:E,4,FALSE)</f>
        <v>777520.67295726505</v>
      </c>
      <c r="K13" s="22">
        <f t="shared" si="1"/>
        <v>-2.8344443999230862E-2</v>
      </c>
      <c r="L13" s="22">
        <f t="shared" si="2"/>
        <v>-1.1572650400921702E-3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2070561.5209999999</v>
      </c>
      <c r="F14" s="25">
        <f>RA!I18</f>
        <v>296066.61469999998</v>
      </c>
      <c r="G14" s="16">
        <f t="shared" si="0"/>
        <v>1774494.9062999999</v>
      </c>
      <c r="H14" s="27">
        <f>RA!J18</f>
        <v>14.2988562135073</v>
      </c>
      <c r="I14" s="20">
        <f>VLOOKUP(B14,RMS!B:D,3,FALSE)</f>
        <v>2070561.7087367501</v>
      </c>
      <c r="J14" s="21">
        <f>VLOOKUP(B14,RMS!B:E,4,FALSE)</f>
        <v>1774494.8949734999</v>
      </c>
      <c r="K14" s="22">
        <f t="shared" si="1"/>
        <v>-0.18773675011470914</v>
      </c>
      <c r="L14" s="22">
        <f t="shared" si="2"/>
        <v>1.1326499981805682E-2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514818.2953</v>
      </c>
      <c r="F15" s="25">
        <f>RA!I19</f>
        <v>38812.017800000001</v>
      </c>
      <c r="G15" s="16">
        <f t="shared" si="0"/>
        <v>476006.27749999997</v>
      </c>
      <c r="H15" s="27">
        <f>RA!J19</f>
        <v>7.53897407188746</v>
      </c>
      <c r="I15" s="20">
        <f>VLOOKUP(B15,RMS!B:D,3,FALSE)</f>
        <v>514818.29722307698</v>
      </c>
      <c r="J15" s="21">
        <f>VLOOKUP(B15,RMS!B:E,4,FALSE)</f>
        <v>476006.27723076899</v>
      </c>
      <c r="K15" s="22">
        <f t="shared" si="1"/>
        <v>-1.9230769830755889E-3</v>
      </c>
      <c r="L15" s="22">
        <f t="shared" si="2"/>
        <v>2.6923097902908921E-4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1266045.4236999999</v>
      </c>
      <c r="F16" s="25">
        <f>RA!I20</f>
        <v>521.67169999999999</v>
      </c>
      <c r="G16" s="16">
        <f t="shared" si="0"/>
        <v>1265523.7519999999</v>
      </c>
      <c r="H16" s="27">
        <f>RA!J20</f>
        <v>4.1204817002175001E-2</v>
      </c>
      <c r="I16" s="20">
        <f>VLOOKUP(B16,RMS!B:D,3,FALSE)</f>
        <v>1266045.416</v>
      </c>
      <c r="J16" s="21">
        <f>VLOOKUP(B16,RMS!B:E,4,FALSE)</f>
        <v>1265523.7520000001</v>
      </c>
      <c r="K16" s="22">
        <f t="shared" si="1"/>
        <v>7.6999999582767487E-3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420510.34240000002</v>
      </c>
      <c r="F17" s="25">
        <f>RA!I21</f>
        <v>47276.761700000003</v>
      </c>
      <c r="G17" s="16">
        <f t="shared" si="0"/>
        <v>373233.58070000005</v>
      </c>
      <c r="H17" s="27">
        <f>RA!J21</f>
        <v>11.242710804727199</v>
      </c>
      <c r="I17" s="20">
        <f>VLOOKUP(B17,RMS!B:D,3,FALSE)</f>
        <v>420510.14207426098</v>
      </c>
      <c r="J17" s="21">
        <f>VLOOKUP(B17,RMS!B:E,4,FALSE)</f>
        <v>373233.58060569502</v>
      </c>
      <c r="K17" s="22">
        <f t="shared" si="1"/>
        <v>0.20032573904609308</v>
      </c>
      <c r="L17" s="22">
        <f t="shared" si="2"/>
        <v>9.4305025413632393E-5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1313792.7041</v>
      </c>
      <c r="F18" s="25">
        <f>RA!I22</f>
        <v>169568.21539999999</v>
      </c>
      <c r="G18" s="16">
        <f t="shared" si="0"/>
        <v>1144224.4887000001</v>
      </c>
      <c r="H18" s="27">
        <f>RA!J22</f>
        <v>12.906770974661599</v>
      </c>
      <c r="I18" s="20">
        <f>VLOOKUP(B18,RMS!B:D,3,FALSE)</f>
        <v>1313792.97993186</v>
      </c>
      <c r="J18" s="21">
        <f>VLOOKUP(B18,RMS!B:E,4,FALSE)</f>
        <v>1144224.49010708</v>
      </c>
      <c r="K18" s="22">
        <f t="shared" si="1"/>
        <v>-0.27583186002448201</v>
      </c>
      <c r="L18" s="22">
        <f t="shared" si="2"/>
        <v>-1.4070798642933369E-3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2956369.1853999998</v>
      </c>
      <c r="F19" s="25">
        <f>RA!I23</f>
        <v>231312.6882</v>
      </c>
      <c r="G19" s="16">
        <f t="shared" si="0"/>
        <v>2725056.4971999996</v>
      </c>
      <c r="H19" s="27">
        <f>RA!J23</f>
        <v>7.8242152347661902</v>
      </c>
      <c r="I19" s="20">
        <f>VLOOKUP(B19,RMS!B:D,3,FALSE)</f>
        <v>2956370.5370572601</v>
      </c>
      <c r="J19" s="21">
        <f>VLOOKUP(B19,RMS!B:E,4,FALSE)</f>
        <v>2725056.54033675</v>
      </c>
      <c r="K19" s="22">
        <f t="shared" si="1"/>
        <v>-1.351657260209322</v>
      </c>
      <c r="L19" s="22">
        <f t="shared" si="2"/>
        <v>-4.3136750347912312E-2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411213.6286</v>
      </c>
      <c r="F20" s="25">
        <f>RA!I24</f>
        <v>63143.275600000001</v>
      </c>
      <c r="G20" s="16">
        <f t="shared" si="0"/>
        <v>348070.353</v>
      </c>
      <c r="H20" s="27">
        <f>RA!J24</f>
        <v>15.355346031447199</v>
      </c>
      <c r="I20" s="20">
        <f>VLOOKUP(B20,RMS!B:D,3,FALSE)</f>
        <v>411213.68472351599</v>
      </c>
      <c r="J20" s="21">
        <f>VLOOKUP(B20,RMS!B:E,4,FALSE)</f>
        <v>348070.35042206902</v>
      </c>
      <c r="K20" s="22">
        <f t="shared" si="1"/>
        <v>-5.6123515998478979E-2</v>
      </c>
      <c r="L20" s="22">
        <f t="shared" si="2"/>
        <v>2.5779309798963368E-3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285704.6348</v>
      </c>
      <c r="F21" s="25">
        <f>RA!I25</f>
        <v>29053.899300000001</v>
      </c>
      <c r="G21" s="16">
        <f t="shared" si="0"/>
        <v>256650.73550000001</v>
      </c>
      <c r="H21" s="27">
        <f>RA!J25</f>
        <v>10.169208252550201</v>
      </c>
      <c r="I21" s="20">
        <f>VLOOKUP(B21,RMS!B:D,3,FALSE)</f>
        <v>285704.63679267099</v>
      </c>
      <c r="J21" s="21">
        <f>VLOOKUP(B21,RMS!B:E,4,FALSE)</f>
        <v>256650.74761423701</v>
      </c>
      <c r="K21" s="22">
        <f t="shared" si="1"/>
        <v>-1.9926709937863052E-3</v>
      </c>
      <c r="L21" s="22">
        <f t="shared" si="2"/>
        <v>-1.2114237004425377E-2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560522.28749999998</v>
      </c>
      <c r="F22" s="25">
        <f>RA!I26</f>
        <v>99242.997499999998</v>
      </c>
      <c r="G22" s="16">
        <f t="shared" si="0"/>
        <v>461279.29</v>
      </c>
      <c r="H22" s="27">
        <f>RA!J26</f>
        <v>17.705450739993999</v>
      </c>
      <c r="I22" s="20">
        <f>VLOOKUP(B22,RMS!B:D,3,FALSE)</f>
        <v>560522.26144359703</v>
      </c>
      <c r="J22" s="21">
        <f>VLOOKUP(B22,RMS!B:E,4,FALSE)</f>
        <v>461279.35220862803</v>
      </c>
      <c r="K22" s="22">
        <f t="shared" si="1"/>
        <v>2.60564029449597E-2</v>
      </c>
      <c r="L22" s="22">
        <f t="shared" si="2"/>
        <v>-6.2208628049120307E-2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345502.50180000003</v>
      </c>
      <c r="F23" s="25">
        <f>RA!I27</f>
        <v>100081.21799999999</v>
      </c>
      <c r="G23" s="16">
        <f t="shared" si="0"/>
        <v>245421.28380000003</v>
      </c>
      <c r="H23" s="27">
        <f>RA!J27</f>
        <v>28.9668576865859</v>
      </c>
      <c r="I23" s="20">
        <f>VLOOKUP(B23,RMS!B:D,3,FALSE)</f>
        <v>345502.44912441599</v>
      </c>
      <c r="J23" s="21">
        <f>VLOOKUP(B23,RMS!B:E,4,FALSE)</f>
        <v>245421.285680089</v>
      </c>
      <c r="K23" s="22">
        <f t="shared" si="1"/>
        <v>5.2675584040116519E-2</v>
      </c>
      <c r="L23" s="22">
        <f t="shared" si="2"/>
        <v>-1.8800889665726572E-3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1137450.8288</v>
      </c>
      <c r="F24" s="25">
        <f>RA!I28</f>
        <v>35943.950199999999</v>
      </c>
      <c r="G24" s="16">
        <f t="shared" si="0"/>
        <v>1101506.8785999999</v>
      </c>
      <c r="H24" s="27">
        <f>RA!J28</f>
        <v>3.1600443104798202</v>
      </c>
      <c r="I24" s="20">
        <f>VLOOKUP(B24,RMS!B:D,3,FALSE)</f>
        <v>1137450.82803717</v>
      </c>
      <c r="J24" s="21">
        <f>VLOOKUP(B24,RMS!B:E,4,FALSE)</f>
        <v>1101506.85268956</v>
      </c>
      <c r="K24" s="22">
        <f t="shared" si="1"/>
        <v>7.6283002272248268E-4</v>
      </c>
      <c r="L24" s="22">
        <f t="shared" si="2"/>
        <v>2.5910439901053905E-2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776650.47360000003</v>
      </c>
      <c r="F25" s="25">
        <f>RA!I29</f>
        <v>129510.74069999999</v>
      </c>
      <c r="G25" s="16">
        <f t="shared" si="0"/>
        <v>647139.73290000006</v>
      </c>
      <c r="H25" s="27">
        <f>RA!J29</f>
        <v>16.675550341156701</v>
      </c>
      <c r="I25" s="20">
        <f>VLOOKUP(B25,RMS!B:D,3,FALSE)</f>
        <v>776650.47184690298</v>
      </c>
      <c r="J25" s="21">
        <f>VLOOKUP(B25,RMS!B:E,4,FALSE)</f>
        <v>647139.64139680401</v>
      </c>
      <c r="K25" s="22">
        <f t="shared" si="1"/>
        <v>1.7530970508232713E-3</v>
      </c>
      <c r="L25" s="22">
        <f t="shared" si="2"/>
        <v>9.1503196046687663E-2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1488919.1429000001</v>
      </c>
      <c r="F26" s="25">
        <f>RA!I30</f>
        <v>219184.5153</v>
      </c>
      <c r="G26" s="16">
        <f t="shared" si="0"/>
        <v>1269734.6276</v>
      </c>
      <c r="H26" s="27">
        <f>RA!J30</f>
        <v>14.7210489129107</v>
      </c>
      <c r="I26" s="20">
        <f>VLOOKUP(B26,RMS!B:D,3,FALSE)</f>
        <v>1488919.1159663701</v>
      </c>
      <c r="J26" s="21">
        <f>VLOOKUP(B26,RMS!B:E,4,FALSE)</f>
        <v>1269734.61311949</v>
      </c>
      <c r="K26" s="22">
        <f t="shared" si="1"/>
        <v>2.6933629997074604E-2</v>
      </c>
      <c r="L26" s="22">
        <f t="shared" si="2"/>
        <v>1.4480510028079152E-2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1057809.0116999999</v>
      </c>
      <c r="F27" s="25">
        <f>RA!I31</f>
        <v>52044.181700000001</v>
      </c>
      <c r="G27" s="16">
        <f t="shared" si="0"/>
        <v>1005764.83</v>
      </c>
      <c r="H27" s="27">
        <f>RA!J31</f>
        <v>4.91999795089286</v>
      </c>
      <c r="I27" s="20">
        <f>VLOOKUP(B27,RMS!B:D,3,FALSE)</f>
        <v>1057808.9132032001</v>
      </c>
      <c r="J27" s="21">
        <f>VLOOKUP(B27,RMS!B:E,4,FALSE)</f>
        <v>1005764.72752566</v>
      </c>
      <c r="K27" s="22">
        <f t="shared" si="1"/>
        <v>9.8496799822896719E-2</v>
      </c>
      <c r="L27" s="22">
        <f t="shared" si="2"/>
        <v>0.10247434000484645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160114.40489999999</v>
      </c>
      <c r="F28" s="25">
        <f>RA!I32</f>
        <v>40546.098700000002</v>
      </c>
      <c r="G28" s="16">
        <f t="shared" si="0"/>
        <v>119568.30619999999</v>
      </c>
      <c r="H28" s="27">
        <f>RA!J32</f>
        <v>25.323204820530201</v>
      </c>
      <c r="I28" s="20">
        <f>VLOOKUP(B28,RMS!B:D,3,FALSE)</f>
        <v>160114.31099747401</v>
      </c>
      <c r="J28" s="21">
        <f>VLOOKUP(B28,RMS!B:E,4,FALSE)</f>
        <v>119568.326098416</v>
      </c>
      <c r="K28" s="22">
        <f t="shared" si="1"/>
        <v>9.3902525986777619E-2</v>
      </c>
      <c r="L28" s="22">
        <f t="shared" si="2"/>
        <v>-1.9898416008800268E-2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198.46190000000001</v>
      </c>
      <c r="F29" s="25">
        <f>RA!I33</f>
        <v>40.305199999999999</v>
      </c>
      <c r="G29" s="16">
        <f t="shared" si="0"/>
        <v>158.1567</v>
      </c>
      <c r="H29" s="27">
        <f>RA!J33</f>
        <v>20.308784708803099</v>
      </c>
      <c r="I29" s="20">
        <f>VLOOKUP(B29,RMS!B:D,3,FALSE)</f>
        <v>198.46190000000001</v>
      </c>
      <c r="J29" s="21">
        <f>VLOOKUP(B29,RMS!B:E,4,FALSE)</f>
        <v>158.1567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239298.8321</v>
      </c>
      <c r="F31" s="25">
        <f>RA!I35</f>
        <v>21633.352599999998</v>
      </c>
      <c r="G31" s="16">
        <f t="shared" si="0"/>
        <v>217665.47950000002</v>
      </c>
      <c r="H31" s="27">
        <f>RA!J35</f>
        <v>9.0403084754545304</v>
      </c>
      <c r="I31" s="20">
        <f>VLOOKUP(B31,RMS!B:D,3,FALSE)</f>
        <v>239298.83189999999</v>
      </c>
      <c r="J31" s="21">
        <f>VLOOKUP(B31,RMS!B:E,4,FALSE)</f>
        <v>217665.50229999999</v>
      </c>
      <c r="K31" s="22">
        <f t="shared" si="1"/>
        <v>2.0000000949949026E-4</v>
      </c>
      <c r="L31" s="22">
        <f t="shared" si="2"/>
        <v>-2.2799999976996332E-2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485694.44650000002</v>
      </c>
      <c r="F35" s="25">
        <f>RA!I39</f>
        <v>23878.708299999998</v>
      </c>
      <c r="G35" s="16">
        <f t="shared" si="0"/>
        <v>461815.73820000002</v>
      </c>
      <c r="H35" s="27">
        <f>RA!J39</f>
        <v>4.9164054627501299</v>
      </c>
      <c r="I35" s="20">
        <f>VLOOKUP(B35,RMS!B:D,3,FALSE)</f>
        <v>485694.44444444397</v>
      </c>
      <c r="J35" s="21">
        <f>VLOOKUP(B35,RMS!B:E,4,FALSE)</f>
        <v>461815.73931623902</v>
      </c>
      <c r="K35" s="22">
        <f t="shared" si="1"/>
        <v>2.0555560477077961E-3</v>
      </c>
      <c r="L35" s="22">
        <f t="shared" si="2"/>
        <v>-1.1162390001118183E-3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504523.1397</v>
      </c>
      <c r="F36" s="25">
        <f>RA!I40</f>
        <v>15038.362499999999</v>
      </c>
      <c r="G36" s="16">
        <f t="shared" si="0"/>
        <v>489484.77720000001</v>
      </c>
      <c r="H36" s="27">
        <f>RA!J40</f>
        <v>2.9807081809849398</v>
      </c>
      <c r="I36" s="20">
        <f>VLOOKUP(B36,RMS!B:D,3,FALSE)</f>
        <v>504523.13240683801</v>
      </c>
      <c r="J36" s="21">
        <f>VLOOKUP(B36,RMS!B:E,4,FALSE)</f>
        <v>489484.77798034198</v>
      </c>
      <c r="K36" s="22">
        <f t="shared" si="1"/>
        <v>7.2931619943119586E-3</v>
      </c>
      <c r="L36" s="22">
        <f t="shared" si="2"/>
        <v>-7.8034197213128209E-4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15479.906199999999</v>
      </c>
      <c r="F39" s="25">
        <f>RA!I43</f>
        <v>1682.9825000000001</v>
      </c>
      <c r="G39" s="16">
        <f t="shared" si="0"/>
        <v>13796.923699999999</v>
      </c>
      <c r="H39" s="27">
        <f>RA!J43</f>
        <v>10.8720458525776</v>
      </c>
      <c r="I39" s="20">
        <f>VLOOKUP(B39,RMS!B:D,3,FALSE)</f>
        <v>15479.905982906001</v>
      </c>
      <c r="J39" s="21">
        <f>VLOOKUP(B39,RMS!B:E,4,FALSE)</f>
        <v>13796.9230769231</v>
      </c>
      <c r="K39" s="22">
        <f t="shared" si="1"/>
        <v>2.1709399879910052E-4</v>
      </c>
      <c r="L39" s="22">
        <f t="shared" si="2"/>
        <v>6.230768995010294E-4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19537701.047699999</v>
      </c>
      <c r="E7" s="39">
        <v>21917319</v>
      </c>
      <c r="F7" s="40">
        <v>89.142750752042303</v>
      </c>
      <c r="G7" s="41"/>
      <c r="H7" s="41"/>
      <c r="I7" s="39">
        <v>2044834.3314</v>
      </c>
      <c r="J7" s="40">
        <v>10.466094892166</v>
      </c>
      <c r="K7" s="41"/>
      <c r="L7" s="41"/>
      <c r="M7" s="41"/>
      <c r="N7" s="39">
        <v>296628097.57160002</v>
      </c>
      <c r="O7" s="39">
        <v>1650459843.0943</v>
      </c>
      <c r="P7" s="39">
        <v>1202712</v>
      </c>
      <c r="Q7" s="39">
        <v>1197391</v>
      </c>
      <c r="R7" s="40">
        <v>0.44438282900072201</v>
      </c>
      <c r="S7" s="39">
        <v>16.244704507562901</v>
      </c>
      <c r="T7" s="39">
        <v>16.206349968890699</v>
      </c>
      <c r="U7" s="42">
        <v>0.23610487130961799</v>
      </c>
    </row>
    <row r="8" spans="1:23" ht="12" thickBot="1">
      <c r="A8" s="70">
        <v>41504</v>
      </c>
      <c r="B8" s="60" t="s">
        <v>6</v>
      </c>
      <c r="C8" s="61"/>
      <c r="D8" s="43">
        <v>602187.23419999995</v>
      </c>
      <c r="E8" s="43">
        <v>679868</v>
      </c>
      <c r="F8" s="44">
        <v>88.574140009531305</v>
      </c>
      <c r="G8" s="45"/>
      <c r="H8" s="45"/>
      <c r="I8" s="43">
        <v>130124.7274</v>
      </c>
      <c r="J8" s="44">
        <v>21.608682484421902</v>
      </c>
      <c r="K8" s="45"/>
      <c r="L8" s="45"/>
      <c r="M8" s="45"/>
      <c r="N8" s="43">
        <v>9070258.2575000003</v>
      </c>
      <c r="O8" s="43">
        <v>51178551.75</v>
      </c>
      <c r="P8" s="43">
        <v>28698</v>
      </c>
      <c r="Q8" s="43">
        <v>26723</v>
      </c>
      <c r="R8" s="44">
        <v>7.3906372787486498</v>
      </c>
      <c r="S8" s="43">
        <v>20.983595867307798</v>
      </c>
      <c r="T8" s="43">
        <v>26.457303274333</v>
      </c>
      <c r="U8" s="46">
        <v>-26.085650150902399</v>
      </c>
    </row>
    <row r="9" spans="1:23" ht="12" thickBot="1">
      <c r="A9" s="71"/>
      <c r="B9" s="60" t="s">
        <v>7</v>
      </c>
      <c r="C9" s="61"/>
      <c r="D9" s="43">
        <v>163245.21960000001</v>
      </c>
      <c r="E9" s="43">
        <v>198497</v>
      </c>
      <c r="F9" s="44">
        <v>82.240648271762296</v>
      </c>
      <c r="G9" s="45"/>
      <c r="H9" s="45"/>
      <c r="I9" s="43">
        <v>32713.2595</v>
      </c>
      <c r="J9" s="44">
        <v>20.039336882364701</v>
      </c>
      <c r="K9" s="45"/>
      <c r="L9" s="45"/>
      <c r="M9" s="45"/>
      <c r="N9" s="43">
        <v>2158324.9676000001</v>
      </c>
      <c r="O9" s="43">
        <v>10685250.108899999</v>
      </c>
      <c r="P9" s="43">
        <v>9958</v>
      </c>
      <c r="Q9" s="43">
        <v>9108</v>
      </c>
      <c r="R9" s="44">
        <v>9.3324549846288907</v>
      </c>
      <c r="S9" s="43">
        <v>16.393374131351699</v>
      </c>
      <c r="T9" s="43">
        <v>16.0548457180501</v>
      </c>
      <c r="U9" s="46">
        <v>2.0650319488176101</v>
      </c>
    </row>
    <row r="10" spans="1:23" ht="12" thickBot="1">
      <c r="A10" s="71"/>
      <c r="B10" s="60" t="s">
        <v>8</v>
      </c>
      <c r="C10" s="61"/>
      <c r="D10" s="43">
        <v>198150.4578</v>
      </c>
      <c r="E10" s="43">
        <v>201838</v>
      </c>
      <c r="F10" s="44">
        <v>98.173018856706904</v>
      </c>
      <c r="G10" s="45"/>
      <c r="H10" s="45"/>
      <c r="I10" s="43">
        <v>39410.194199999998</v>
      </c>
      <c r="J10" s="44">
        <v>19.889025055787702</v>
      </c>
      <c r="K10" s="45"/>
      <c r="L10" s="45"/>
      <c r="M10" s="45"/>
      <c r="N10" s="43">
        <v>2773920.0068999999</v>
      </c>
      <c r="O10" s="43">
        <v>16221475.2634</v>
      </c>
      <c r="P10" s="43">
        <v>110704</v>
      </c>
      <c r="Q10" s="43">
        <v>108920</v>
      </c>
      <c r="R10" s="44">
        <v>1.63789937568859</v>
      </c>
      <c r="S10" s="43">
        <v>1.7899123590836801</v>
      </c>
      <c r="T10" s="43">
        <v>1.5749393463092201</v>
      </c>
      <c r="U10" s="46">
        <v>12.010253557024299</v>
      </c>
    </row>
    <row r="11" spans="1:23" ht="12" thickBot="1">
      <c r="A11" s="71"/>
      <c r="B11" s="60" t="s">
        <v>9</v>
      </c>
      <c r="C11" s="61"/>
      <c r="D11" s="43">
        <v>47073.267</v>
      </c>
      <c r="E11" s="43">
        <v>58349</v>
      </c>
      <c r="F11" s="44">
        <v>80.675362045621995</v>
      </c>
      <c r="G11" s="45"/>
      <c r="H11" s="45"/>
      <c r="I11" s="43">
        <v>8746.0645000000004</v>
      </c>
      <c r="J11" s="44">
        <v>18.579684516054499</v>
      </c>
      <c r="K11" s="45"/>
      <c r="L11" s="45"/>
      <c r="M11" s="45"/>
      <c r="N11" s="43">
        <v>727192.62930000003</v>
      </c>
      <c r="O11" s="43">
        <v>5405715.9237000002</v>
      </c>
      <c r="P11" s="43">
        <v>2830</v>
      </c>
      <c r="Q11" s="43">
        <v>2694</v>
      </c>
      <c r="R11" s="44">
        <v>5.04825538233111</v>
      </c>
      <c r="S11" s="43">
        <v>16.633663250883401</v>
      </c>
      <c r="T11" s="43">
        <v>17.2779033778768</v>
      </c>
      <c r="U11" s="46">
        <v>-3.8731103141646201</v>
      </c>
    </row>
    <row r="12" spans="1:23" ht="12" thickBot="1">
      <c r="A12" s="71"/>
      <c r="B12" s="60" t="s">
        <v>10</v>
      </c>
      <c r="C12" s="61"/>
      <c r="D12" s="43">
        <v>171931.68160000001</v>
      </c>
      <c r="E12" s="43">
        <v>200550</v>
      </c>
      <c r="F12" s="44">
        <v>85.730083071553196</v>
      </c>
      <c r="G12" s="45"/>
      <c r="H12" s="45"/>
      <c r="I12" s="43">
        <v>13.110099999999999</v>
      </c>
      <c r="J12" s="44">
        <v>7.625179884241E-3</v>
      </c>
      <c r="K12" s="45"/>
      <c r="L12" s="45"/>
      <c r="M12" s="45"/>
      <c r="N12" s="43">
        <v>2572203.9237000002</v>
      </c>
      <c r="O12" s="43">
        <v>20630566.951200001</v>
      </c>
      <c r="P12" s="43">
        <v>2338</v>
      </c>
      <c r="Q12" s="43">
        <v>2309</v>
      </c>
      <c r="R12" s="44">
        <v>1.2559549588566401</v>
      </c>
      <c r="S12" s="43">
        <v>73.537930538922197</v>
      </c>
      <c r="T12" s="43">
        <v>72.054184625378994</v>
      </c>
      <c r="U12" s="46">
        <v>2.0176606856755201</v>
      </c>
    </row>
    <row r="13" spans="1:23" ht="12" thickBot="1">
      <c r="A13" s="71"/>
      <c r="B13" s="60" t="s">
        <v>11</v>
      </c>
      <c r="C13" s="61"/>
      <c r="D13" s="43">
        <v>335320.01260000002</v>
      </c>
      <c r="E13" s="43">
        <v>429949</v>
      </c>
      <c r="F13" s="44">
        <v>77.990648332709199</v>
      </c>
      <c r="G13" s="45"/>
      <c r="H13" s="45"/>
      <c r="I13" s="43">
        <v>66098.860199999996</v>
      </c>
      <c r="J13" s="44">
        <v>19.712172765199298</v>
      </c>
      <c r="K13" s="45"/>
      <c r="L13" s="45"/>
      <c r="M13" s="45"/>
      <c r="N13" s="43">
        <v>4894894.6749999998</v>
      </c>
      <c r="O13" s="43">
        <v>28651231.189199999</v>
      </c>
      <c r="P13" s="43">
        <v>14494</v>
      </c>
      <c r="Q13" s="43">
        <v>13400</v>
      </c>
      <c r="R13" s="44">
        <v>8.1641791044776202</v>
      </c>
      <c r="S13" s="43">
        <v>23.135091251552399</v>
      </c>
      <c r="T13" s="43">
        <v>23.164018708955201</v>
      </c>
      <c r="U13" s="46">
        <v>-0.125037144173446</v>
      </c>
    </row>
    <row r="14" spans="1:23" ht="12" thickBot="1">
      <c r="A14" s="71"/>
      <c r="B14" s="60" t="s">
        <v>12</v>
      </c>
      <c r="C14" s="61"/>
      <c r="D14" s="43">
        <v>156754.32689999999</v>
      </c>
      <c r="E14" s="43">
        <v>170102</v>
      </c>
      <c r="F14" s="44">
        <v>92.153135706811199</v>
      </c>
      <c r="G14" s="45"/>
      <c r="H14" s="45"/>
      <c r="I14" s="43">
        <v>15679.7453</v>
      </c>
      <c r="J14" s="44">
        <v>10.0027511904043</v>
      </c>
      <c r="K14" s="45"/>
      <c r="L14" s="45"/>
      <c r="M14" s="45"/>
      <c r="N14" s="43">
        <v>2476950.4578999998</v>
      </c>
      <c r="O14" s="43">
        <v>15890950.180199999</v>
      </c>
      <c r="P14" s="43">
        <v>3190</v>
      </c>
      <c r="Q14" s="43">
        <v>3074</v>
      </c>
      <c r="R14" s="44">
        <v>3.7735849056603801</v>
      </c>
      <c r="S14" s="43">
        <v>49.139287429467103</v>
      </c>
      <c r="T14" s="43">
        <v>49.374239362394299</v>
      </c>
      <c r="U14" s="46">
        <v>-0.47813459498051902</v>
      </c>
    </row>
    <row r="15" spans="1:23" ht="12" thickBot="1">
      <c r="A15" s="71"/>
      <c r="B15" s="60" t="s">
        <v>13</v>
      </c>
      <c r="C15" s="61"/>
      <c r="D15" s="43">
        <v>107000.6406</v>
      </c>
      <c r="E15" s="43">
        <v>112309</v>
      </c>
      <c r="F15" s="44">
        <v>95.273433651800005</v>
      </c>
      <c r="G15" s="45"/>
      <c r="H15" s="45"/>
      <c r="I15" s="43">
        <v>13887.156000000001</v>
      </c>
      <c r="J15" s="44">
        <v>12.9785727656662</v>
      </c>
      <c r="K15" s="45"/>
      <c r="L15" s="45"/>
      <c r="M15" s="45"/>
      <c r="N15" s="43">
        <v>1638395.9376000001</v>
      </c>
      <c r="O15" s="43">
        <v>10645946.8488</v>
      </c>
      <c r="P15" s="43">
        <v>5455</v>
      </c>
      <c r="Q15" s="43">
        <v>5490</v>
      </c>
      <c r="R15" s="44">
        <v>-0.63752276867030699</v>
      </c>
      <c r="S15" s="43">
        <v>19.6151495142072</v>
      </c>
      <c r="T15" s="43">
        <v>22.308634025500901</v>
      </c>
      <c r="U15" s="46">
        <v>-13.7316542468508</v>
      </c>
    </row>
    <row r="16" spans="1:23" ht="12" thickBot="1">
      <c r="A16" s="71"/>
      <c r="B16" s="60" t="s">
        <v>14</v>
      </c>
      <c r="C16" s="61"/>
      <c r="D16" s="43">
        <v>932311.33019999997</v>
      </c>
      <c r="E16" s="43">
        <v>1148014</v>
      </c>
      <c r="F16" s="44">
        <v>81.210797969362702</v>
      </c>
      <c r="G16" s="45"/>
      <c r="H16" s="45"/>
      <c r="I16" s="43">
        <v>88551.624100000001</v>
      </c>
      <c r="J16" s="44">
        <v>9.4980744341060301</v>
      </c>
      <c r="K16" s="45"/>
      <c r="L16" s="45"/>
      <c r="M16" s="45"/>
      <c r="N16" s="43">
        <v>16070622.4388</v>
      </c>
      <c r="O16" s="43">
        <v>92005477.283500001</v>
      </c>
      <c r="P16" s="43">
        <v>67805</v>
      </c>
      <c r="Q16" s="43">
        <v>67956</v>
      </c>
      <c r="R16" s="44">
        <v>-0.222202601683441</v>
      </c>
      <c r="S16" s="43">
        <v>13.7498905714918</v>
      </c>
      <c r="T16" s="43">
        <v>14.0486654732474</v>
      </c>
      <c r="U16" s="46">
        <v>-2.17292566949647</v>
      </c>
    </row>
    <row r="17" spans="1:21" ht="12" thickBot="1">
      <c r="A17" s="71"/>
      <c r="B17" s="60" t="s">
        <v>15</v>
      </c>
      <c r="C17" s="61"/>
      <c r="D17" s="43">
        <v>812547.70429999998</v>
      </c>
      <c r="E17" s="43">
        <v>620797</v>
      </c>
      <c r="F17" s="44">
        <v>130.88782714800499</v>
      </c>
      <c r="G17" s="45"/>
      <c r="H17" s="45"/>
      <c r="I17" s="43">
        <v>35027.032500000001</v>
      </c>
      <c r="J17" s="44">
        <v>4.3107662866607201</v>
      </c>
      <c r="K17" s="45"/>
      <c r="L17" s="45"/>
      <c r="M17" s="45"/>
      <c r="N17" s="43">
        <v>9602256.9572000001</v>
      </c>
      <c r="O17" s="43">
        <v>63393468.001500003</v>
      </c>
      <c r="P17" s="43">
        <v>13674</v>
      </c>
      <c r="Q17" s="43">
        <v>13420</v>
      </c>
      <c r="R17" s="44">
        <v>1.8926974664679601</v>
      </c>
      <c r="S17" s="43">
        <v>59.422824652625401</v>
      </c>
      <c r="T17" s="43">
        <v>47.913280171385999</v>
      </c>
      <c r="U17" s="46">
        <v>19.368894946549698</v>
      </c>
    </row>
    <row r="18" spans="1:21" ht="12" thickBot="1">
      <c r="A18" s="71"/>
      <c r="B18" s="60" t="s">
        <v>16</v>
      </c>
      <c r="C18" s="61"/>
      <c r="D18" s="43">
        <v>2070561.5209999999</v>
      </c>
      <c r="E18" s="43">
        <v>1928764</v>
      </c>
      <c r="F18" s="44">
        <v>107.351729968</v>
      </c>
      <c r="G18" s="45"/>
      <c r="H18" s="45"/>
      <c r="I18" s="43">
        <v>296066.61469999998</v>
      </c>
      <c r="J18" s="44">
        <v>14.2988562135073</v>
      </c>
      <c r="K18" s="45"/>
      <c r="L18" s="45"/>
      <c r="M18" s="45"/>
      <c r="N18" s="43">
        <v>32542027.179200001</v>
      </c>
      <c r="O18" s="43">
        <v>163911681.67640001</v>
      </c>
      <c r="P18" s="43">
        <v>111297</v>
      </c>
      <c r="Q18" s="43">
        <v>109021</v>
      </c>
      <c r="R18" s="44">
        <v>2.08767118261619</v>
      </c>
      <c r="S18" s="43">
        <v>18.603929315255598</v>
      </c>
      <c r="T18" s="43">
        <v>19.020035874739701</v>
      </c>
      <c r="U18" s="46">
        <v>-2.2366595380629501</v>
      </c>
    </row>
    <row r="19" spans="1:21" ht="12" thickBot="1">
      <c r="A19" s="71"/>
      <c r="B19" s="60" t="s">
        <v>17</v>
      </c>
      <c r="C19" s="61"/>
      <c r="D19" s="43">
        <v>514818.2953</v>
      </c>
      <c r="E19" s="43">
        <v>671872</v>
      </c>
      <c r="F19" s="44">
        <v>76.624460507358506</v>
      </c>
      <c r="G19" s="45"/>
      <c r="H19" s="45"/>
      <c r="I19" s="43">
        <v>38812.017800000001</v>
      </c>
      <c r="J19" s="44">
        <v>7.53897407188746</v>
      </c>
      <c r="K19" s="45"/>
      <c r="L19" s="45"/>
      <c r="M19" s="45"/>
      <c r="N19" s="43">
        <v>9304980.9538000003</v>
      </c>
      <c r="O19" s="43">
        <v>56927530.4199</v>
      </c>
      <c r="P19" s="43">
        <v>13023</v>
      </c>
      <c r="Q19" s="43">
        <v>12789</v>
      </c>
      <c r="R19" s="44">
        <v>1.8296973961998699</v>
      </c>
      <c r="S19" s="43">
        <v>39.531467042924099</v>
      </c>
      <c r="T19" s="43">
        <v>41.523329423723503</v>
      </c>
      <c r="U19" s="46">
        <v>-5.03867559136284</v>
      </c>
    </row>
    <row r="20" spans="1:21" ht="12" thickBot="1">
      <c r="A20" s="71"/>
      <c r="B20" s="60" t="s">
        <v>18</v>
      </c>
      <c r="C20" s="61"/>
      <c r="D20" s="43">
        <v>1266045.4236999999</v>
      </c>
      <c r="E20" s="43">
        <v>1389345</v>
      </c>
      <c r="F20" s="44">
        <v>91.125344943120695</v>
      </c>
      <c r="G20" s="45"/>
      <c r="H20" s="45"/>
      <c r="I20" s="43">
        <v>521.67169999999999</v>
      </c>
      <c r="J20" s="44">
        <v>4.1204817002175001E-2</v>
      </c>
      <c r="K20" s="45"/>
      <c r="L20" s="45"/>
      <c r="M20" s="45"/>
      <c r="N20" s="43">
        <v>16751665.930400001</v>
      </c>
      <c r="O20" s="43">
        <v>96062589.451000005</v>
      </c>
      <c r="P20" s="43">
        <v>44267</v>
      </c>
      <c r="Q20" s="43">
        <v>43700</v>
      </c>
      <c r="R20" s="44">
        <v>1.2974828375286001</v>
      </c>
      <c r="S20" s="43">
        <v>28.6002083651479</v>
      </c>
      <c r="T20" s="43">
        <v>27.8550494759725</v>
      </c>
      <c r="U20" s="46">
        <v>2.60543167959348</v>
      </c>
    </row>
    <row r="21" spans="1:21" ht="12" thickBot="1">
      <c r="A21" s="71"/>
      <c r="B21" s="60" t="s">
        <v>19</v>
      </c>
      <c r="C21" s="61"/>
      <c r="D21" s="43">
        <v>420510.34240000002</v>
      </c>
      <c r="E21" s="43">
        <v>430749</v>
      </c>
      <c r="F21" s="44">
        <v>97.623057140005002</v>
      </c>
      <c r="G21" s="45"/>
      <c r="H21" s="45"/>
      <c r="I21" s="43">
        <v>47276.761700000003</v>
      </c>
      <c r="J21" s="44">
        <v>11.242710804727199</v>
      </c>
      <c r="K21" s="45"/>
      <c r="L21" s="45"/>
      <c r="M21" s="45"/>
      <c r="N21" s="43">
        <v>6268511.0037000002</v>
      </c>
      <c r="O21" s="43">
        <v>34334030.375399999</v>
      </c>
      <c r="P21" s="43">
        <v>41447</v>
      </c>
      <c r="Q21" s="43">
        <v>41517</v>
      </c>
      <c r="R21" s="44">
        <v>-0.16860563142808699</v>
      </c>
      <c r="S21" s="43">
        <v>10.1457365406423</v>
      </c>
      <c r="T21" s="43">
        <v>10.1615942385047</v>
      </c>
      <c r="U21" s="46">
        <v>-0.15629912918515401</v>
      </c>
    </row>
    <row r="22" spans="1:21" ht="12" thickBot="1">
      <c r="A22" s="71"/>
      <c r="B22" s="60" t="s">
        <v>20</v>
      </c>
      <c r="C22" s="61"/>
      <c r="D22" s="43">
        <v>1313792.7041</v>
      </c>
      <c r="E22" s="43">
        <v>1240125</v>
      </c>
      <c r="F22" s="44">
        <v>105.94034505392599</v>
      </c>
      <c r="G22" s="45"/>
      <c r="H22" s="45"/>
      <c r="I22" s="43">
        <v>169568.21539999999</v>
      </c>
      <c r="J22" s="44">
        <v>12.906770974661599</v>
      </c>
      <c r="K22" s="45"/>
      <c r="L22" s="45"/>
      <c r="M22" s="45"/>
      <c r="N22" s="43">
        <v>22074246.723700002</v>
      </c>
      <c r="O22" s="43">
        <v>123707583.9764</v>
      </c>
      <c r="P22" s="43">
        <v>87491</v>
      </c>
      <c r="Q22" s="43">
        <v>86946</v>
      </c>
      <c r="R22" s="44">
        <v>0.62682584592734802</v>
      </c>
      <c r="S22" s="43">
        <v>15.016318296739099</v>
      </c>
      <c r="T22" s="43">
        <v>15.357786465162301</v>
      </c>
      <c r="U22" s="46">
        <v>-2.2739806234484599</v>
      </c>
    </row>
    <row r="23" spans="1:21" ht="12" thickBot="1">
      <c r="A23" s="71"/>
      <c r="B23" s="60" t="s">
        <v>21</v>
      </c>
      <c r="C23" s="61"/>
      <c r="D23" s="43">
        <v>2956369.1853999998</v>
      </c>
      <c r="E23" s="43">
        <v>3104759</v>
      </c>
      <c r="F23" s="44">
        <v>95.220568984581405</v>
      </c>
      <c r="G23" s="45"/>
      <c r="H23" s="45"/>
      <c r="I23" s="43">
        <v>231312.6882</v>
      </c>
      <c r="J23" s="44">
        <v>7.8242152347661902</v>
      </c>
      <c r="K23" s="45"/>
      <c r="L23" s="45"/>
      <c r="M23" s="45"/>
      <c r="N23" s="43">
        <v>43870375.0898</v>
      </c>
      <c r="O23" s="43">
        <v>250405178.31420001</v>
      </c>
      <c r="P23" s="43">
        <v>99945</v>
      </c>
      <c r="Q23" s="43">
        <v>96057</v>
      </c>
      <c r="R23" s="44">
        <v>4.04759673943596</v>
      </c>
      <c r="S23" s="43">
        <v>29.5799608324579</v>
      </c>
      <c r="T23" s="43">
        <v>28.389924762380701</v>
      </c>
      <c r="U23" s="46">
        <v>4.0231157736063201</v>
      </c>
    </row>
    <row r="24" spans="1:21" ht="12" thickBot="1">
      <c r="A24" s="71"/>
      <c r="B24" s="60" t="s">
        <v>22</v>
      </c>
      <c r="C24" s="61"/>
      <c r="D24" s="43">
        <v>411213.6286</v>
      </c>
      <c r="E24" s="43">
        <v>438725</v>
      </c>
      <c r="F24" s="44">
        <v>93.729244652116904</v>
      </c>
      <c r="G24" s="45"/>
      <c r="H24" s="45"/>
      <c r="I24" s="43">
        <v>63143.275600000001</v>
      </c>
      <c r="J24" s="44">
        <v>15.355346031447199</v>
      </c>
      <c r="K24" s="45"/>
      <c r="L24" s="45"/>
      <c r="M24" s="45"/>
      <c r="N24" s="43">
        <v>6122007.6825000001</v>
      </c>
      <c r="O24" s="43">
        <v>29350335.187199999</v>
      </c>
      <c r="P24" s="43">
        <v>43865</v>
      </c>
      <c r="Q24" s="43">
        <v>44015</v>
      </c>
      <c r="R24" s="44">
        <v>-0.34079291150743701</v>
      </c>
      <c r="S24" s="43">
        <v>9.3745270397811495</v>
      </c>
      <c r="T24" s="43">
        <v>9.5942280313529498</v>
      </c>
      <c r="U24" s="46">
        <v>-2.3435954756916599</v>
      </c>
    </row>
    <row r="25" spans="1:21" ht="12" thickBot="1">
      <c r="A25" s="71"/>
      <c r="B25" s="60" t="s">
        <v>23</v>
      </c>
      <c r="C25" s="61"/>
      <c r="D25" s="43">
        <v>285704.6348</v>
      </c>
      <c r="E25" s="43">
        <v>291641</v>
      </c>
      <c r="F25" s="44">
        <v>97.964495664189897</v>
      </c>
      <c r="G25" s="45"/>
      <c r="H25" s="45"/>
      <c r="I25" s="43">
        <v>29053.899300000001</v>
      </c>
      <c r="J25" s="44">
        <v>10.169208252550201</v>
      </c>
      <c r="K25" s="45"/>
      <c r="L25" s="45"/>
      <c r="M25" s="45"/>
      <c r="N25" s="43">
        <v>4204850.4206999997</v>
      </c>
      <c r="O25" s="43">
        <v>21844082.0066</v>
      </c>
      <c r="P25" s="43">
        <v>22603</v>
      </c>
      <c r="Q25" s="43">
        <v>23605</v>
      </c>
      <c r="R25" s="44">
        <v>-4.2448633764033099</v>
      </c>
      <c r="S25" s="43">
        <v>12.640120107950301</v>
      </c>
      <c r="T25" s="43">
        <v>12.622622639271301</v>
      </c>
      <c r="U25" s="46">
        <v>0.13842802544198499</v>
      </c>
    </row>
    <row r="26" spans="1:21" ht="12" thickBot="1">
      <c r="A26" s="71"/>
      <c r="B26" s="60" t="s">
        <v>24</v>
      </c>
      <c r="C26" s="61"/>
      <c r="D26" s="43">
        <v>560522.28749999998</v>
      </c>
      <c r="E26" s="43">
        <v>606538</v>
      </c>
      <c r="F26" s="44">
        <v>92.413383415383706</v>
      </c>
      <c r="G26" s="45"/>
      <c r="H26" s="45"/>
      <c r="I26" s="43">
        <v>99242.997499999998</v>
      </c>
      <c r="J26" s="44">
        <v>17.705450739993999</v>
      </c>
      <c r="K26" s="45"/>
      <c r="L26" s="45"/>
      <c r="M26" s="45"/>
      <c r="N26" s="43">
        <v>10643418.599400001</v>
      </c>
      <c r="O26" s="43">
        <v>58685511.495399997</v>
      </c>
      <c r="P26" s="43">
        <v>46700</v>
      </c>
      <c r="Q26" s="43">
        <v>48072</v>
      </c>
      <c r="R26" s="44">
        <v>-2.85405225495091</v>
      </c>
      <c r="S26" s="43">
        <v>12.002618576017101</v>
      </c>
      <c r="T26" s="43">
        <v>13.0913962472957</v>
      </c>
      <c r="U26" s="46">
        <v>-9.0711677987845007</v>
      </c>
    </row>
    <row r="27" spans="1:21" ht="12" thickBot="1">
      <c r="A27" s="71"/>
      <c r="B27" s="60" t="s">
        <v>25</v>
      </c>
      <c r="C27" s="61"/>
      <c r="D27" s="43">
        <v>345502.50180000003</v>
      </c>
      <c r="E27" s="43">
        <v>318055</v>
      </c>
      <c r="F27" s="44">
        <v>108.629797299209</v>
      </c>
      <c r="G27" s="45"/>
      <c r="H27" s="45"/>
      <c r="I27" s="43">
        <v>100081.21799999999</v>
      </c>
      <c r="J27" s="44">
        <v>28.9668576865859</v>
      </c>
      <c r="K27" s="45"/>
      <c r="L27" s="45"/>
      <c r="M27" s="45"/>
      <c r="N27" s="43">
        <v>4710804.3712999998</v>
      </c>
      <c r="O27" s="43">
        <v>24260207.396499999</v>
      </c>
      <c r="P27" s="43">
        <v>49019</v>
      </c>
      <c r="Q27" s="43">
        <v>48170</v>
      </c>
      <c r="R27" s="44">
        <v>1.7625077849283699</v>
      </c>
      <c r="S27" s="43">
        <v>7.0483384361166097</v>
      </c>
      <c r="T27" s="43">
        <v>7.2271009404193496</v>
      </c>
      <c r="U27" s="46">
        <v>-2.5362361061826801</v>
      </c>
    </row>
    <row r="28" spans="1:21" ht="12" thickBot="1">
      <c r="A28" s="71"/>
      <c r="B28" s="60" t="s">
        <v>26</v>
      </c>
      <c r="C28" s="61"/>
      <c r="D28" s="43">
        <v>1137450.8288</v>
      </c>
      <c r="E28" s="43">
        <v>1019414</v>
      </c>
      <c r="F28" s="44">
        <v>111.578890303645</v>
      </c>
      <c r="G28" s="45"/>
      <c r="H28" s="45"/>
      <c r="I28" s="43">
        <v>35943.950199999999</v>
      </c>
      <c r="J28" s="44">
        <v>3.1600443104798202</v>
      </c>
      <c r="K28" s="45"/>
      <c r="L28" s="45"/>
      <c r="M28" s="45"/>
      <c r="N28" s="43">
        <v>17061153.7161</v>
      </c>
      <c r="O28" s="43">
        <v>85127117.641499996</v>
      </c>
      <c r="P28" s="43">
        <v>60924</v>
      </c>
      <c r="Q28" s="43">
        <v>62081</v>
      </c>
      <c r="R28" s="44">
        <v>-1.8636942059567301</v>
      </c>
      <c r="S28" s="43">
        <v>18.6699958768302</v>
      </c>
      <c r="T28" s="43">
        <v>18.661699252589401</v>
      </c>
      <c r="U28" s="46">
        <v>4.4438275699272001E-2</v>
      </c>
    </row>
    <row r="29" spans="1:21" ht="12" thickBot="1">
      <c r="A29" s="71"/>
      <c r="B29" s="60" t="s">
        <v>27</v>
      </c>
      <c r="C29" s="61"/>
      <c r="D29" s="43">
        <v>776650.47360000003</v>
      </c>
      <c r="E29" s="43">
        <v>697888</v>
      </c>
      <c r="F29" s="44">
        <v>111.285832913018</v>
      </c>
      <c r="G29" s="45"/>
      <c r="H29" s="45"/>
      <c r="I29" s="43">
        <v>129510.74069999999</v>
      </c>
      <c r="J29" s="44">
        <v>16.675550341156701</v>
      </c>
      <c r="K29" s="45"/>
      <c r="L29" s="45"/>
      <c r="M29" s="45"/>
      <c r="N29" s="43">
        <v>12595236.296499999</v>
      </c>
      <c r="O29" s="43">
        <v>60735642.227399997</v>
      </c>
      <c r="P29" s="43">
        <v>119539</v>
      </c>
      <c r="Q29" s="43">
        <v>125216</v>
      </c>
      <c r="R29" s="44">
        <v>-4.5337656529516996</v>
      </c>
      <c r="S29" s="43">
        <v>6.4970467680004003</v>
      </c>
      <c r="T29" s="43">
        <v>6.9796718390621004</v>
      </c>
      <c r="U29" s="46">
        <v>-7.4283761268081001</v>
      </c>
    </row>
    <row r="30" spans="1:21" ht="12" thickBot="1">
      <c r="A30" s="71"/>
      <c r="B30" s="60" t="s">
        <v>28</v>
      </c>
      <c r="C30" s="61"/>
      <c r="D30" s="43">
        <v>1488919.1429000001</v>
      </c>
      <c r="E30" s="43">
        <v>1258552</v>
      </c>
      <c r="F30" s="44">
        <v>118.304141815356</v>
      </c>
      <c r="G30" s="45"/>
      <c r="H30" s="45"/>
      <c r="I30" s="43">
        <v>219184.5153</v>
      </c>
      <c r="J30" s="44">
        <v>14.7210489129107</v>
      </c>
      <c r="K30" s="45"/>
      <c r="L30" s="45"/>
      <c r="M30" s="45"/>
      <c r="N30" s="43">
        <v>23237265.763700001</v>
      </c>
      <c r="O30" s="43">
        <v>125617458.2543</v>
      </c>
      <c r="P30" s="43">
        <v>103491</v>
      </c>
      <c r="Q30" s="43">
        <v>103346</v>
      </c>
      <c r="R30" s="44">
        <v>0.140305381920935</v>
      </c>
      <c r="S30" s="43">
        <v>14.386943240475</v>
      </c>
      <c r="T30" s="43">
        <v>14.499615427786299</v>
      </c>
      <c r="U30" s="46">
        <v>-0.78315584782647696</v>
      </c>
    </row>
    <row r="31" spans="1:21" ht="12" thickBot="1">
      <c r="A31" s="71"/>
      <c r="B31" s="60" t="s">
        <v>29</v>
      </c>
      <c r="C31" s="61"/>
      <c r="D31" s="43">
        <v>1057809.0116999999</v>
      </c>
      <c r="E31" s="43">
        <v>1064357</v>
      </c>
      <c r="F31" s="44">
        <v>99.384793983597604</v>
      </c>
      <c r="G31" s="45"/>
      <c r="H31" s="45"/>
      <c r="I31" s="43">
        <v>52044.181700000001</v>
      </c>
      <c r="J31" s="44">
        <v>4.91999795089286</v>
      </c>
      <c r="K31" s="45"/>
      <c r="L31" s="45"/>
      <c r="M31" s="45"/>
      <c r="N31" s="43">
        <v>15743226.663899999</v>
      </c>
      <c r="O31" s="43">
        <v>92689599.523000002</v>
      </c>
      <c r="P31" s="43">
        <v>44196</v>
      </c>
      <c r="Q31" s="43">
        <v>43549</v>
      </c>
      <c r="R31" s="44">
        <v>1.4856827940940001</v>
      </c>
      <c r="S31" s="43">
        <v>23.934496599239701</v>
      </c>
      <c r="T31" s="43">
        <v>23.8614931295782</v>
      </c>
      <c r="U31" s="46">
        <v>0.305013599759132</v>
      </c>
    </row>
    <row r="32" spans="1:21" ht="12" thickBot="1">
      <c r="A32" s="71"/>
      <c r="B32" s="60" t="s">
        <v>30</v>
      </c>
      <c r="C32" s="61"/>
      <c r="D32" s="43">
        <v>160114.40489999999</v>
      </c>
      <c r="E32" s="43">
        <v>161107</v>
      </c>
      <c r="F32" s="44">
        <v>99.383890768247198</v>
      </c>
      <c r="G32" s="45"/>
      <c r="H32" s="45"/>
      <c r="I32" s="43">
        <v>40546.098700000002</v>
      </c>
      <c r="J32" s="44">
        <v>25.323204820530201</v>
      </c>
      <c r="K32" s="45"/>
      <c r="L32" s="45"/>
      <c r="M32" s="45"/>
      <c r="N32" s="43">
        <v>2483957.3300999999</v>
      </c>
      <c r="O32" s="43">
        <v>14859119.3214</v>
      </c>
      <c r="P32" s="43">
        <v>32078</v>
      </c>
      <c r="Q32" s="43">
        <v>31760</v>
      </c>
      <c r="R32" s="44">
        <v>1.00125944584384</v>
      </c>
      <c r="S32" s="43">
        <v>4.9914085946754803</v>
      </c>
      <c r="T32" s="43">
        <v>4.95131373740554</v>
      </c>
      <c r="U32" s="46">
        <v>0.80327740174803997</v>
      </c>
    </row>
    <row r="33" spans="1:21" ht="12" thickBot="1">
      <c r="A33" s="71"/>
      <c r="B33" s="60" t="s">
        <v>31</v>
      </c>
      <c r="C33" s="61"/>
      <c r="D33" s="43">
        <v>198.46190000000001</v>
      </c>
      <c r="E33" s="45"/>
      <c r="F33" s="45"/>
      <c r="G33" s="45"/>
      <c r="H33" s="45"/>
      <c r="I33" s="43">
        <v>40.305199999999999</v>
      </c>
      <c r="J33" s="44">
        <v>20.308784708803099</v>
      </c>
      <c r="K33" s="45"/>
      <c r="L33" s="45"/>
      <c r="M33" s="45"/>
      <c r="N33" s="43">
        <v>2814.4843000000001</v>
      </c>
      <c r="O33" s="43">
        <v>12483.993399999999</v>
      </c>
      <c r="P33" s="43">
        <v>39</v>
      </c>
      <c r="Q33" s="43">
        <v>26</v>
      </c>
      <c r="R33" s="44">
        <v>50</v>
      </c>
      <c r="S33" s="43">
        <v>5.08876666666667</v>
      </c>
      <c r="T33" s="43">
        <v>5.7462307692307704</v>
      </c>
      <c r="U33" s="46">
        <v>-12.919910572255899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239298.8321</v>
      </c>
      <c r="E35" s="43">
        <v>158980</v>
      </c>
      <c r="F35" s="44">
        <v>150.52134362812899</v>
      </c>
      <c r="G35" s="45"/>
      <c r="H35" s="45"/>
      <c r="I35" s="43">
        <v>21633.352599999998</v>
      </c>
      <c r="J35" s="44">
        <v>9.0403084754545304</v>
      </c>
      <c r="K35" s="45"/>
      <c r="L35" s="45"/>
      <c r="M35" s="45"/>
      <c r="N35" s="43">
        <v>3081919.4443000001</v>
      </c>
      <c r="O35" s="43">
        <v>10871218.9439</v>
      </c>
      <c r="P35" s="43">
        <v>20575</v>
      </c>
      <c r="Q35" s="43">
        <v>21501</v>
      </c>
      <c r="R35" s="44">
        <v>-4.3067764290032997</v>
      </c>
      <c r="S35" s="43">
        <v>11.630562921020701</v>
      </c>
      <c r="T35" s="43">
        <v>11.5757200037208</v>
      </c>
      <c r="U35" s="46">
        <v>0.471541383442238</v>
      </c>
    </row>
    <row r="36" spans="1:21" ht="12" customHeight="1" thickBot="1">
      <c r="A36" s="71"/>
      <c r="B36" s="60" t="s">
        <v>41</v>
      </c>
      <c r="C36" s="61"/>
      <c r="D36" s="45"/>
      <c r="E36" s="43">
        <v>801870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344292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375507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485694.44650000002</v>
      </c>
      <c r="E39" s="43">
        <v>495886</v>
      </c>
      <c r="F39" s="44">
        <v>97.944778941127595</v>
      </c>
      <c r="G39" s="45"/>
      <c r="H39" s="45"/>
      <c r="I39" s="43">
        <v>23878.708299999998</v>
      </c>
      <c r="J39" s="44">
        <v>4.9164054627501299</v>
      </c>
      <c r="K39" s="45"/>
      <c r="L39" s="45"/>
      <c r="M39" s="45"/>
      <c r="N39" s="43">
        <v>6084536.5706000002</v>
      </c>
      <c r="O39" s="43">
        <v>34064173.085000001</v>
      </c>
      <c r="P39" s="43">
        <v>631</v>
      </c>
      <c r="Q39" s="43">
        <v>633</v>
      </c>
      <c r="R39" s="44">
        <v>-0.31595576619273302</v>
      </c>
      <c r="S39" s="43">
        <v>769.72178526149003</v>
      </c>
      <c r="T39" s="43">
        <v>810.55888056872004</v>
      </c>
      <c r="U39" s="46">
        <v>-5.3054358196913398</v>
      </c>
    </row>
    <row r="40" spans="1:21" ht="12" thickBot="1">
      <c r="A40" s="71"/>
      <c r="B40" s="60" t="s">
        <v>34</v>
      </c>
      <c r="C40" s="61"/>
      <c r="D40" s="43">
        <v>504523.1397</v>
      </c>
      <c r="E40" s="43">
        <v>982164</v>
      </c>
      <c r="F40" s="44">
        <v>51.368522945251499</v>
      </c>
      <c r="G40" s="45"/>
      <c r="H40" s="45"/>
      <c r="I40" s="43">
        <v>15038.362499999999</v>
      </c>
      <c r="J40" s="44">
        <v>2.9807081809849398</v>
      </c>
      <c r="K40" s="45"/>
      <c r="L40" s="45"/>
      <c r="M40" s="45"/>
      <c r="N40" s="43">
        <v>7257477.7728000004</v>
      </c>
      <c r="O40" s="43">
        <v>48101876.219599999</v>
      </c>
      <c r="P40" s="43">
        <v>2395</v>
      </c>
      <c r="Q40" s="43">
        <v>2245</v>
      </c>
      <c r="R40" s="44">
        <v>6.6815144766146899</v>
      </c>
      <c r="S40" s="43">
        <v>210.656843298539</v>
      </c>
      <c r="T40" s="43">
        <v>208.40295545657</v>
      </c>
      <c r="U40" s="46">
        <v>1.06993336018726</v>
      </c>
    </row>
    <row r="41" spans="1:21" ht="12" thickBot="1">
      <c r="A41" s="71"/>
      <c r="B41" s="60" t="s">
        <v>44</v>
      </c>
      <c r="C41" s="61"/>
      <c r="D41" s="45"/>
      <c r="E41" s="43">
        <v>218837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97619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15479.906199999999</v>
      </c>
      <c r="E43" s="49"/>
      <c r="F43" s="49"/>
      <c r="G43" s="49"/>
      <c r="H43" s="49"/>
      <c r="I43" s="48">
        <v>1682.9825000000001</v>
      </c>
      <c r="J43" s="50">
        <v>10.8720458525776</v>
      </c>
      <c r="K43" s="49"/>
      <c r="L43" s="49"/>
      <c r="M43" s="49"/>
      <c r="N43" s="48">
        <v>602597.42330000002</v>
      </c>
      <c r="O43" s="48">
        <v>4183764.1853999998</v>
      </c>
      <c r="P43" s="48">
        <v>41</v>
      </c>
      <c r="Q43" s="48">
        <v>48</v>
      </c>
      <c r="R43" s="50">
        <v>-14.5833333333333</v>
      </c>
      <c r="S43" s="48">
        <v>377.55868780487799</v>
      </c>
      <c r="T43" s="48">
        <v>502.134408333333</v>
      </c>
      <c r="U43" s="51">
        <v>-32.995061311590298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58675</v>
      </c>
      <c r="D2" s="54">
        <v>602187.81964529899</v>
      </c>
      <c r="E2" s="54">
        <v>472062.50153418799</v>
      </c>
      <c r="F2" s="54">
        <v>130125.318111111</v>
      </c>
      <c r="G2" s="54">
        <v>472062.50153418799</v>
      </c>
      <c r="H2" s="54">
        <v>0.21608759570686401</v>
      </c>
    </row>
    <row r="3" spans="1:8" ht="14.25">
      <c r="A3" s="54">
        <v>2</v>
      </c>
      <c r="B3" s="55">
        <v>13</v>
      </c>
      <c r="C3" s="54">
        <v>22480.063999999998</v>
      </c>
      <c r="D3" s="54">
        <v>163245.254813237</v>
      </c>
      <c r="E3" s="54">
        <v>130531.972575425</v>
      </c>
      <c r="F3" s="54">
        <v>32713.282237811101</v>
      </c>
      <c r="G3" s="54">
        <v>130531.972575425</v>
      </c>
      <c r="H3" s="54">
        <v>0.20039346488348</v>
      </c>
    </row>
    <row r="4" spans="1:8" ht="14.25">
      <c r="A4" s="54">
        <v>3</v>
      </c>
      <c r="B4" s="55">
        <v>14</v>
      </c>
      <c r="C4" s="54">
        <v>198598</v>
      </c>
      <c r="D4" s="54">
        <v>198153.103334188</v>
      </c>
      <c r="E4" s="54">
        <v>158740.263210256</v>
      </c>
      <c r="F4" s="54">
        <v>39412.840123931601</v>
      </c>
      <c r="G4" s="54">
        <v>158740.263210256</v>
      </c>
      <c r="H4" s="54">
        <v>0.198900948109106</v>
      </c>
    </row>
    <row r="5" spans="1:8" ht="14.25">
      <c r="A5" s="54">
        <v>4</v>
      </c>
      <c r="B5" s="55">
        <v>15</v>
      </c>
      <c r="C5" s="54">
        <v>3830</v>
      </c>
      <c r="D5" s="54">
        <v>47073.301285470101</v>
      </c>
      <c r="E5" s="54">
        <v>38327.202435897401</v>
      </c>
      <c r="F5" s="54">
        <v>8746.0988495726506</v>
      </c>
      <c r="G5" s="54">
        <v>38327.202435897401</v>
      </c>
      <c r="H5" s="54">
        <v>0.185797439540793</v>
      </c>
    </row>
    <row r="6" spans="1:8" ht="14.25">
      <c r="A6" s="54">
        <v>5</v>
      </c>
      <c r="B6" s="55">
        <v>16</v>
      </c>
      <c r="C6" s="54">
        <v>3338</v>
      </c>
      <c r="D6" s="54">
        <v>171931.70547777801</v>
      </c>
      <c r="E6" s="54">
        <v>171918.56824102599</v>
      </c>
      <c r="F6" s="54">
        <v>13.137236752136801</v>
      </c>
      <c r="G6" s="54">
        <v>171918.56824102599</v>
      </c>
      <c r="H6" s="54">
        <v>7.6409622737295195E-5</v>
      </c>
    </row>
    <row r="7" spans="1:8" ht="14.25">
      <c r="A7" s="54">
        <v>6</v>
      </c>
      <c r="B7" s="55">
        <v>17</v>
      </c>
      <c r="C7" s="54">
        <v>23200</v>
      </c>
      <c r="D7" s="54">
        <v>335320.22309914499</v>
      </c>
      <c r="E7" s="54">
        <v>269221.15079401701</v>
      </c>
      <c r="F7" s="54">
        <v>66099.072305128197</v>
      </c>
      <c r="G7" s="54">
        <v>269221.15079401701</v>
      </c>
      <c r="H7" s="54">
        <v>0.19712223645271901</v>
      </c>
    </row>
    <row r="8" spans="1:8" ht="14.25">
      <c r="A8" s="54">
        <v>7</v>
      </c>
      <c r="B8" s="55">
        <v>18</v>
      </c>
      <c r="C8" s="54">
        <v>40869</v>
      </c>
      <c r="D8" s="54">
        <v>156754.31339230799</v>
      </c>
      <c r="E8" s="54">
        <v>141074.58183333301</v>
      </c>
      <c r="F8" s="54">
        <v>15679.731558974399</v>
      </c>
      <c r="G8" s="54">
        <v>141074.58183333301</v>
      </c>
      <c r="H8" s="54">
        <v>0.100027432863891</v>
      </c>
    </row>
    <row r="9" spans="1:8" ht="14.25">
      <c r="A9" s="54">
        <v>8</v>
      </c>
      <c r="B9" s="55">
        <v>19</v>
      </c>
      <c r="C9" s="54">
        <v>25372</v>
      </c>
      <c r="D9" s="54">
        <v>107000.742534188</v>
      </c>
      <c r="E9" s="54">
        <v>93113.485376068405</v>
      </c>
      <c r="F9" s="54">
        <v>13887.257158119701</v>
      </c>
      <c r="G9" s="54">
        <v>93113.485376068405</v>
      </c>
      <c r="H9" s="54">
        <v>0.12978654941279999</v>
      </c>
    </row>
    <row r="10" spans="1:8" ht="14.25">
      <c r="A10" s="54">
        <v>9</v>
      </c>
      <c r="B10" s="55">
        <v>21</v>
      </c>
      <c r="C10" s="54">
        <v>252145</v>
      </c>
      <c r="D10" s="54">
        <v>932310.85530000005</v>
      </c>
      <c r="E10" s="54">
        <v>843759.70609999995</v>
      </c>
      <c r="F10" s="54">
        <v>88551.1492</v>
      </c>
      <c r="G10" s="54">
        <v>843759.70609999995</v>
      </c>
      <c r="H10" s="54">
        <v>9.4980283342840505E-2</v>
      </c>
    </row>
    <row r="11" spans="1:8" ht="14.25">
      <c r="A11" s="54">
        <v>10</v>
      </c>
      <c r="B11" s="55">
        <v>22</v>
      </c>
      <c r="C11" s="54">
        <v>69371.273000000001</v>
      </c>
      <c r="D11" s="54">
        <v>812547.73264444398</v>
      </c>
      <c r="E11" s="54">
        <v>777520.67295726505</v>
      </c>
      <c r="F11" s="54">
        <v>35027.059687179499</v>
      </c>
      <c r="G11" s="54">
        <v>777520.67295726505</v>
      </c>
      <c r="H11" s="54">
        <v>4.31076948220427E-2</v>
      </c>
    </row>
    <row r="12" spans="1:8" ht="14.25">
      <c r="A12" s="54">
        <v>11</v>
      </c>
      <c r="B12" s="55">
        <v>23</v>
      </c>
      <c r="C12" s="54">
        <v>300024.45299999998</v>
      </c>
      <c r="D12" s="54">
        <v>2070561.7087367501</v>
      </c>
      <c r="E12" s="54">
        <v>1774494.8949734999</v>
      </c>
      <c r="F12" s="54">
        <v>296066.81376324798</v>
      </c>
      <c r="G12" s="54">
        <v>1774494.8949734999</v>
      </c>
      <c r="H12" s="54">
        <v>0.14298864531010699</v>
      </c>
    </row>
    <row r="13" spans="1:8" ht="14.25">
      <c r="A13" s="54">
        <v>12</v>
      </c>
      <c r="B13" s="55">
        <v>24</v>
      </c>
      <c r="C13" s="54">
        <v>24138</v>
      </c>
      <c r="D13" s="54">
        <v>514818.29722307698</v>
      </c>
      <c r="E13" s="54">
        <v>476006.27723076899</v>
      </c>
      <c r="F13" s="54">
        <v>38812.019992307702</v>
      </c>
      <c r="G13" s="54">
        <v>476006.27723076899</v>
      </c>
      <c r="H13" s="54">
        <v>7.5389744695670696E-2</v>
      </c>
    </row>
    <row r="14" spans="1:8" ht="14.25">
      <c r="A14" s="54">
        <v>13</v>
      </c>
      <c r="B14" s="55">
        <v>25</v>
      </c>
      <c r="C14" s="54">
        <v>88959</v>
      </c>
      <c r="D14" s="54">
        <v>1266045.416</v>
      </c>
      <c r="E14" s="54">
        <v>1265523.7520000001</v>
      </c>
      <c r="F14" s="54">
        <v>521.66399999999999</v>
      </c>
      <c r="G14" s="54">
        <v>1265523.7520000001</v>
      </c>
      <c r="H14" s="54">
        <v>4.1204209059748302E-4</v>
      </c>
    </row>
    <row r="15" spans="1:8" ht="14.25">
      <c r="A15" s="54">
        <v>14</v>
      </c>
      <c r="B15" s="55">
        <v>26</v>
      </c>
      <c r="C15" s="54">
        <v>104618</v>
      </c>
      <c r="D15" s="54">
        <v>420510.14207426098</v>
      </c>
      <c r="E15" s="54">
        <v>373233.58060569502</v>
      </c>
      <c r="F15" s="54">
        <v>47276.561468565204</v>
      </c>
      <c r="G15" s="54">
        <v>373233.58060569502</v>
      </c>
      <c r="H15" s="54">
        <v>0.112426685442979</v>
      </c>
    </row>
    <row r="16" spans="1:8" ht="14.25">
      <c r="A16" s="54">
        <v>15</v>
      </c>
      <c r="B16" s="55">
        <v>27</v>
      </c>
      <c r="C16" s="54">
        <v>226501.28899999999</v>
      </c>
      <c r="D16" s="54">
        <v>1313792.97993186</v>
      </c>
      <c r="E16" s="54">
        <v>1144224.49010708</v>
      </c>
      <c r="F16" s="54">
        <v>169568.48982477901</v>
      </c>
      <c r="G16" s="54">
        <v>1144224.49010708</v>
      </c>
      <c r="H16" s="54">
        <v>0.12906789152852199</v>
      </c>
    </row>
    <row r="17" spans="1:8" ht="14.25">
      <c r="A17" s="54">
        <v>16</v>
      </c>
      <c r="B17" s="55">
        <v>29</v>
      </c>
      <c r="C17" s="54">
        <v>257682</v>
      </c>
      <c r="D17" s="54">
        <v>2956370.5370572601</v>
      </c>
      <c r="E17" s="54">
        <v>2725056.54033675</v>
      </c>
      <c r="F17" s="54">
        <v>231313.99672051301</v>
      </c>
      <c r="G17" s="54">
        <v>2725056.54033675</v>
      </c>
      <c r="H17" s="54">
        <v>7.8242559185683097E-2</v>
      </c>
    </row>
    <row r="18" spans="1:8" ht="14.25">
      <c r="A18" s="54">
        <v>17</v>
      </c>
      <c r="B18" s="55">
        <v>31</v>
      </c>
      <c r="C18" s="54">
        <v>71989.267000000007</v>
      </c>
      <c r="D18" s="54">
        <v>411213.68472351599</v>
      </c>
      <c r="E18" s="54">
        <v>348070.35042206902</v>
      </c>
      <c r="F18" s="54">
        <v>63143.334301447001</v>
      </c>
      <c r="G18" s="54">
        <v>348070.35042206902</v>
      </c>
      <c r="H18" s="54">
        <v>0.15355358210878201</v>
      </c>
    </row>
    <row r="19" spans="1:8" ht="14.25">
      <c r="A19" s="54">
        <v>18</v>
      </c>
      <c r="B19" s="55">
        <v>32</v>
      </c>
      <c r="C19" s="54">
        <v>18273.075000000001</v>
      </c>
      <c r="D19" s="54">
        <v>285704.63679267099</v>
      </c>
      <c r="E19" s="54">
        <v>256650.74761423701</v>
      </c>
      <c r="F19" s="54">
        <v>29053.889178433699</v>
      </c>
      <c r="G19" s="54">
        <v>256650.74761423701</v>
      </c>
      <c r="H19" s="54">
        <v>0.101692046389564</v>
      </c>
    </row>
    <row r="20" spans="1:8" ht="14.25">
      <c r="A20" s="54">
        <v>19</v>
      </c>
      <c r="B20" s="55">
        <v>33</v>
      </c>
      <c r="C20" s="54">
        <v>59489.841</v>
      </c>
      <c r="D20" s="54">
        <v>560522.26144359703</v>
      </c>
      <c r="E20" s="54">
        <v>461279.35220862803</v>
      </c>
      <c r="F20" s="54">
        <v>99242.909234968902</v>
      </c>
      <c r="G20" s="54">
        <v>461279.35220862803</v>
      </c>
      <c r="H20" s="54">
        <v>0.17705435816121501</v>
      </c>
    </row>
    <row r="21" spans="1:8" ht="14.25">
      <c r="A21" s="54">
        <v>20</v>
      </c>
      <c r="B21" s="55">
        <v>34</v>
      </c>
      <c r="C21" s="54">
        <v>65949.464000000007</v>
      </c>
      <c r="D21" s="54">
        <v>345502.44912441599</v>
      </c>
      <c r="E21" s="54">
        <v>245421.285680089</v>
      </c>
      <c r="F21" s="54">
        <v>100081.163444327</v>
      </c>
      <c r="G21" s="54">
        <v>245421.285680089</v>
      </c>
      <c r="H21" s="54">
        <v>0.28966846312654498</v>
      </c>
    </row>
    <row r="22" spans="1:8" ht="14.25">
      <c r="A22" s="54">
        <v>21</v>
      </c>
      <c r="B22" s="55">
        <v>35</v>
      </c>
      <c r="C22" s="54">
        <v>52382.152999999998</v>
      </c>
      <c r="D22" s="54">
        <v>1137450.82803717</v>
      </c>
      <c r="E22" s="54">
        <v>1101506.85268956</v>
      </c>
      <c r="F22" s="54">
        <v>35943.975347612803</v>
      </c>
      <c r="G22" s="54">
        <v>1101506.85268956</v>
      </c>
      <c r="H22" s="54">
        <v>3.1600465234738299E-2</v>
      </c>
    </row>
    <row r="23" spans="1:8" ht="14.25">
      <c r="A23" s="54">
        <v>22</v>
      </c>
      <c r="B23" s="55">
        <v>36</v>
      </c>
      <c r="C23" s="54">
        <v>162314.41399999999</v>
      </c>
      <c r="D23" s="54">
        <v>776650.47184690298</v>
      </c>
      <c r="E23" s="54">
        <v>647139.64139680401</v>
      </c>
      <c r="F23" s="54">
        <v>129510.830450098</v>
      </c>
      <c r="G23" s="54">
        <v>647139.64139680401</v>
      </c>
      <c r="H23" s="54">
        <v>0.16675561934845301</v>
      </c>
    </row>
    <row r="24" spans="1:8" ht="14.25">
      <c r="A24" s="54">
        <v>23</v>
      </c>
      <c r="B24" s="55">
        <v>37</v>
      </c>
      <c r="C24" s="54">
        <v>195712.698</v>
      </c>
      <c r="D24" s="54">
        <v>1488919.1159663701</v>
      </c>
      <c r="E24" s="54">
        <v>1269734.61311949</v>
      </c>
      <c r="F24" s="54">
        <v>219184.50284688501</v>
      </c>
      <c r="G24" s="54">
        <v>1269734.61311949</v>
      </c>
      <c r="H24" s="54">
        <v>0.14721048342819201</v>
      </c>
    </row>
    <row r="25" spans="1:8" ht="14.25">
      <c r="A25" s="54">
        <v>24</v>
      </c>
      <c r="B25" s="55">
        <v>38</v>
      </c>
      <c r="C25" s="54">
        <v>223811.70300000001</v>
      </c>
      <c r="D25" s="54">
        <v>1057808.9132032001</v>
      </c>
      <c r="E25" s="54">
        <v>1005764.72752566</v>
      </c>
      <c r="F25" s="54">
        <v>52044.185677535701</v>
      </c>
      <c r="G25" s="54">
        <v>1005764.72752566</v>
      </c>
      <c r="H25" s="54">
        <v>4.9199987850299297E-2</v>
      </c>
    </row>
    <row r="26" spans="1:8" ht="14.25">
      <c r="A26" s="54">
        <v>25</v>
      </c>
      <c r="B26" s="55">
        <v>39</v>
      </c>
      <c r="C26" s="54">
        <v>94864.925000000003</v>
      </c>
      <c r="D26" s="54">
        <v>160114.31099747401</v>
      </c>
      <c r="E26" s="54">
        <v>119568.326098416</v>
      </c>
      <c r="F26" s="54">
        <v>40545.984899057599</v>
      </c>
      <c r="G26" s="54">
        <v>119568.326098416</v>
      </c>
      <c r="H26" s="54">
        <v>0.25323148597065298</v>
      </c>
    </row>
    <row r="27" spans="1:8" ht="14.25">
      <c r="A27" s="54">
        <v>26</v>
      </c>
      <c r="B27" s="55">
        <v>40</v>
      </c>
      <c r="C27" s="54">
        <v>61</v>
      </c>
      <c r="D27" s="54">
        <v>198.46190000000001</v>
      </c>
      <c r="E27" s="54">
        <v>158.1567</v>
      </c>
      <c r="F27" s="54">
        <v>40.305199999999999</v>
      </c>
      <c r="G27" s="54">
        <v>158.1567</v>
      </c>
      <c r="H27" s="54">
        <v>0.20308784708802999</v>
      </c>
    </row>
    <row r="28" spans="1:8" ht="14.25">
      <c r="A28" s="54">
        <v>27</v>
      </c>
      <c r="B28" s="55">
        <v>42</v>
      </c>
      <c r="C28" s="54">
        <v>17146.021000000001</v>
      </c>
      <c r="D28" s="54">
        <v>239298.83189999999</v>
      </c>
      <c r="E28" s="54">
        <v>217665.50229999999</v>
      </c>
      <c r="F28" s="54">
        <v>21633.329600000001</v>
      </c>
      <c r="G28" s="54">
        <v>217665.50229999999</v>
      </c>
      <c r="H28" s="54">
        <v>9.04029887159679E-2</v>
      </c>
    </row>
    <row r="29" spans="1:8" ht="14.25">
      <c r="A29" s="54">
        <v>28</v>
      </c>
      <c r="B29" s="55">
        <v>75</v>
      </c>
      <c r="C29" s="54">
        <v>636</v>
      </c>
      <c r="D29" s="54">
        <v>485694.44444444397</v>
      </c>
      <c r="E29" s="54">
        <v>461815.73931623902</v>
      </c>
      <c r="F29" s="54">
        <v>23878.7051282051</v>
      </c>
      <c r="G29" s="54">
        <v>461815.73931623902</v>
      </c>
      <c r="H29" s="54">
        <v>4.9164048305140699E-2</v>
      </c>
    </row>
    <row r="30" spans="1:8" ht="14.25">
      <c r="A30" s="54">
        <v>29</v>
      </c>
      <c r="B30" s="55">
        <v>76</v>
      </c>
      <c r="C30" s="54">
        <v>2611</v>
      </c>
      <c r="D30" s="54">
        <v>504523.13240683801</v>
      </c>
      <c r="E30" s="54">
        <v>489484.77798034198</v>
      </c>
      <c r="F30" s="54">
        <v>15038.3544264957</v>
      </c>
      <c r="G30" s="54">
        <v>489484.77798034198</v>
      </c>
      <c r="H30" s="54">
        <v>2.98070662384794E-2</v>
      </c>
    </row>
    <row r="31" spans="1:8" ht="14.25">
      <c r="A31" s="54">
        <v>30</v>
      </c>
      <c r="B31" s="55">
        <v>99</v>
      </c>
      <c r="C31" s="54">
        <v>41</v>
      </c>
      <c r="D31" s="54">
        <v>15479.905982906001</v>
      </c>
      <c r="E31" s="54">
        <v>13796.9230769231</v>
      </c>
      <c r="F31" s="54">
        <v>1682.9829059829101</v>
      </c>
      <c r="G31" s="54">
        <v>13796.9230769231</v>
      </c>
      <c r="H31" s="54">
        <v>0.108720486276944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2013-08-18T23:44:49Z</dcterms:modified>
</cp:coreProperties>
</file>