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30" i="2" l="1"/>
  <c r="K5" i="2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<sst xmlns="http://schemas.openxmlformats.org/spreadsheetml/2006/main" count="114" uniqueCount="71">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</sst>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charset val="1"/>
    </font>
    <font>
      <sz val="9"/>
      <color indexed="64"/>
      <name val="Segoe UI"/>
      <charset val="1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3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45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35" t="s">
        <v>4</v>
      </c>
      <c r="D2" s="35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6" t="s">
        <v>5</v>
      </c>
      <c r="B3" s="36"/>
      <c r="C3" s="36"/>
      <c r="D3" s="36"/>
      <c r="E3" s="15">
        <f>RA!D7</f>
        <v>15965186.867000001</v>
      </c>
      <c r="F3" s="25">
        <f>RA!I7</f>
        <v>1987580.8306</v>
      </c>
      <c r="G3" s="16">
        <f>E3-F3</f>
        <v>13977606.036400001</v>
      </c>
      <c r="H3" s="27">
        <f>RA!J7</f>
        <v>12.449468002835101</v>
      </c>
      <c r="I3" s="20">
        <f>SUM(I4:I39)</f>
        <v>15965190.718457922</v>
      </c>
      <c r="J3" s="21">
        <f>SUM(J4:J39)</f>
        <v>13977606.023574261</v>
      </c>
      <c r="K3" s="22">
        <f>E3-I3</f>
        <v>-3.8514579217880964</v>
      </c>
      <c r="L3" s="22">
        <f>G3-J3</f>
        <v>1.2825740501284599E-2</v>
      </c>
    </row>
    <row r="4" spans="1:12" x14ac:dyDescent="0.15">
      <c r="A4" s="37">
        <f>RA!A8</f>
        <v>41505</v>
      </c>
      <c r="B4" s="12">
        <v>12</v>
      </c>
      <c r="C4" s="34" t="s">
        <v>6</v>
      </c>
      <c r="D4" s="34"/>
      <c r="E4" s="15">
        <f>RA!D8</f>
        <v>533137.86450000003</v>
      </c>
      <c r="F4" s="25">
        <f>RA!I8</f>
        <v>115398.2741</v>
      </c>
      <c r="G4" s="16">
        <f t="shared" ref="G4:G39" si="0">E4-F4</f>
        <v>417739.59040000004</v>
      </c>
      <c r="H4" s="27">
        <f>RA!J8</f>
        <v>21.645109414283599</v>
      </c>
      <c r="I4" s="20">
        <f>VLOOKUP(B4,RMS!B:D,3,FALSE)</f>
        <v>533138.38395555597</v>
      </c>
      <c r="J4" s="21">
        <f>VLOOKUP(B4,RMS!B:E,4,FALSE)</f>
        <v>417739.586649573</v>
      </c>
      <c r="K4" s="22">
        <f t="shared" ref="K4:K39" si="1">E4-I4</f>
        <v>-0.51945555594284087</v>
      </c>
      <c r="L4" s="22">
        <f t="shared" ref="L4:L39" si="2">G4-J4</f>
        <v>3.7504270439967513E-3</v>
      </c>
    </row>
    <row r="5" spans="1:12" x14ac:dyDescent="0.15">
      <c r="A5" s="37"/>
      <c r="B5" s="12">
        <v>13</v>
      </c>
      <c r="C5" s="34" t="s">
        <v>7</v>
      </c>
      <c r="D5" s="34"/>
      <c r="E5" s="15">
        <f>RA!D9</f>
        <v>226447.69519999999</v>
      </c>
      <c r="F5" s="25">
        <f>RA!I9</f>
        <v>34078.834000000003</v>
      </c>
      <c r="G5" s="16">
        <f t="shared" si="0"/>
        <v>192368.86119999998</v>
      </c>
      <c r="H5" s="27">
        <f>RA!J9</f>
        <v>15.049318108493599</v>
      </c>
      <c r="I5" s="20">
        <f>VLOOKUP(B5,RMS!B:D,3,FALSE)</f>
        <v>226447.72868038699</v>
      </c>
      <c r="J5" s="21">
        <f>VLOOKUP(B5,RMS!B:E,4,FALSE)</f>
        <v>192368.87364578299</v>
      </c>
      <c r="K5" s="22">
        <f t="shared" si="1"/>
        <v>-3.3480387006420642E-2</v>
      </c>
      <c r="L5" s="22">
        <f t="shared" si="2"/>
        <v>-1.2445783009752631E-2</v>
      </c>
    </row>
    <row r="6" spans="1:12" x14ac:dyDescent="0.15">
      <c r="A6" s="37"/>
      <c r="B6" s="12">
        <v>14</v>
      </c>
      <c r="C6" s="34" t="s">
        <v>8</v>
      </c>
      <c r="D6" s="34"/>
      <c r="E6" s="15">
        <f>RA!D10</f>
        <v>157369.80869999999</v>
      </c>
      <c r="F6" s="25">
        <f>RA!I10</f>
        <v>40103.295299999998</v>
      </c>
      <c r="G6" s="16">
        <f t="shared" si="0"/>
        <v>117266.5134</v>
      </c>
      <c r="H6" s="27">
        <f>RA!J10</f>
        <v>25.483474645667499</v>
      </c>
      <c r="I6" s="20">
        <f>VLOOKUP(B6,RMS!B:D,3,FALSE)</f>
        <v>157372.19212393201</v>
      </c>
      <c r="J6" s="21">
        <f>VLOOKUP(B6,RMS!B:E,4,FALSE)</f>
        <v>117266.51379487199</v>
      </c>
      <c r="K6" s="22">
        <f t="shared" si="1"/>
        <v>-2.3834239320131019</v>
      </c>
      <c r="L6" s="22">
        <f t="shared" si="2"/>
        <v>-3.9487199683208019E-4</v>
      </c>
    </row>
    <row r="7" spans="1:12" x14ac:dyDescent="0.15">
      <c r="A7" s="37"/>
      <c r="B7" s="12">
        <v>15</v>
      </c>
      <c r="C7" s="34" t="s">
        <v>9</v>
      </c>
      <c r="D7" s="34"/>
      <c r="E7" s="15">
        <f>RA!D11</f>
        <v>37403.161899999999</v>
      </c>
      <c r="F7" s="25">
        <f>RA!I11</f>
        <v>9006.7855</v>
      </c>
      <c r="G7" s="16">
        <f t="shared" si="0"/>
        <v>28396.376400000001</v>
      </c>
      <c r="H7" s="27">
        <f>RA!J11</f>
        <v>24.080278357429499</v>
      </c>
      <c r="I7" s="20">
        <f>VLOOKUP(B7,RMS!B:D,3,FALSE)</f>
        <v>37403.184096581201</v>
      </c>
      <c r="J7" s="21">
        <f>VLOOKUP(B7,RMS!B:E,4,FALSE)</f>
        <v>28396.376281196601</v>
      </c>
      <c r="K7" s="22">
        <f t="shared" si="1"/>
        <v>-2.2196581201569643E-2</v>
      </c>
      <c r="L7" s="22">
        <f t="shared" si="2"/>
        <v>1.1880340025527403E-4</v>
      </c>
    </row>
    <row r="8" spans="1:12" x14ac:dyDescent="0.15">
      <c r="A8" s="37"/>
      <c r="B8" s="12">
        <v>16</v>
      </c>
      <c r="C8" s="34" t="s">
        <v>10</v>
      </c>
      <c r="D8" s="34"/>
      <c r="E8" s="15">
        <f>RA!D12</f>
        <v>169680.37520000001</v>
      </c>
      <c r="F8" s="25">
        <f>RA!I12</f>
        <v>-442.24799999999999</v>
      </c>
      <c r="G8" s="16">
        <f t="shared" si="0"/>
        <v>170122.6232</v>
      </c>
      <c r="H8" s="27">
        <f>RA!J12</f>
        <v>-0.26063591589700802</v>
      </c>
      <c r="I8" s="20">
        <f>VLOOKUP(B8,RMS!B:D,3,FALSE)</f>
        <v>169680.398382051</v>
      </c>
      <c r="J8" s="21">
        <f>VLOOKUP(B8,RMS!B:E,4,FALSE)</f>
        <v>170122.620457265</v>
      </c>
      <c r="K8" s="22">
        <f t="shared" si="1"/>
        <v>-2.3182050994364545E-2</v>
      </c>
      <c r="L8" s="22">
        <f t="shared" si="2"/>
        <v>2.7427349996287376E-3</v>
      </c>
    </row>
    <row r="9" spans="1:12" x14ac:dyDescent="0.15">
      <c r="A9" s="37"/>
      <c r="B9" s="12">
        <v>17</v>
      </c>
      <c r="C9" s="34" t="s">
        <v>11</v>
      </c>
      <c r="D9" s="34"/>
      <c r="E9" s="15">
        <f>RA!D13</f>
        <v>290225.20179999998</v>
      </c>
      <c r="F9" s="25">
        <f>RA!I13</f>
        <v>75605.742400000003</v>
      </c>
      <c r="G9" s="16">
        <f t="shared" si="0"/>
        <v>214619.45939999999</v>
      </c>
      <c r="H9" s="27">
        <f>RA!J13</f>
        <v>26.0507157652358</v>
      </c>
      <c r="I9" s="20">
        <f>VLOOKUP(B9,RMS!B:D,3,FALSE)</f>
        <v>290225.40996752097</v>
      </c>
      <c r="J9" s="21">
        <f>VLOOKUP(B9,RMS!B:E,4,FALSE)</f>
        <v>214619.45757350401</v>
      </c>
      <c r="K9" s="22">
        <f t="shared" si="1"/>
        <v>-0.20816752099199221</v>
      </c>
      <c r="L9" s="22">
        <f t="shared" si="2"/>
        <v>1.8264959799125791E-3</v>
      </c>
    </row>
    <row r="10" spans="1:12" x14ac:dyDescent="0.15">
      <c r="A10" s="37"/>
      <c r="B10" s="12">
        <v>18</v>
      </c>
      <c r="C10" s="34" t="s">
        <v>12</v>
      </c>
      <c r="D10" s="34"/>
      <c r="E10" s="15">
        <f>RA!D14</f>
        <v>123920.20909999999</v>
      </c>
      <c r="F10" s="25">
        <f>RA!I14</f>
        <v>13195.999</v>
      </c>
      <c r="G10" s="16">
        <f t="shared" si="0"/>
        <v>110724.2101</v>
      </c>
      <c r="H10" s="27">
        <f>RA!J14</f>
        <v>10.648786905573401</v>
      </c>
      <c r="I10" s="20">
        <f>VLOOKUP(B10,RMS!B:D,3,FALSE)</f>
        <v>123920.20184786301</v>
      </c>
      <c r="J10" s="21">
        <f>VLOOKUP(B10,RMS!B:E,4,FALSE)</f>
        <v>110724.213073504</v>
      </c>
      <c r="K10" s="22">
        <f t="shared" si="1"/>
        <v>7.2521369875175878E-3</v>
      </c>
      <c r="L10" s="22">
        <f t="shared" si="2"/>
        <v>-2.9735040006926283E-3</v>
      </c>
    </row>
    <row r="11" spans="1:12" x14ac:dyDescent="0.15">
      <c r="A11" s="37"/>
      <c r="B11" s="12">
        <v>19</v>
      </c>
      <c r="C11" s="34" t="s">
        <v>13</v>
      </c>
      <c r="D11" s="34"/>
      <c r="E11" s="15">
        <f>RA!D15</f>
        <v>84414.033800000005</v>
      </c>
      <c r="F11" s="25">
        <f>RA!I15</f>
        <v>10895.1482</v>
      </c>
      <c r="G11" s="16">
        <f t="shared" si="0"/>
        <v>73518.885600000009</v>
      </c>
      <c r="H11" s="27">
        <f>RA!J15</f>
        <v>12.9067972581592</v>
      </c>
      <c r="I11" s="20">
        <f>VLOOKUP(B11,RMS!B:D,3,FALSE)</f>
        <v>84414.115900854697</v>
      </c>
      <c r="J11" s="21">
        <f>VLOOKUP(B11,RMS!B:E,4,FALSE)</f>
        <v>73518.886488888893</v>
      </c>
      <c r="K11" s="22">
        <f t="shared" si="1"/>
        <v>-8.2100854691816494E-2</v>
      </c>
      <c r="L11" s="22">
        <f t="shared" si="2"/>
        <v>-8.8888888421934098E-4</v>
      </c>
    </row>
    <row r="12" spans="1:12" x14ac:dyDescent="0.15">
      <c r="A12" s="37"/>
      <c r="B12" s="12">
        <v>21</v>
      </c>
      <c r="C12" s="34" t="s">
        <v>14</v>
      </c>
      <c r="D12" s="34"/>
      <c r="E12" s="15">
        <f>RA!D16</f>
        <v>772244.84299999999</v>
      </c>
      <c r="F12" s="25">
        <f>RA!I16</f>
        <v>71194.985000000001</v>
      </c>
      <c r="G12" s="16">
        <f t="shared" si="0"/>
        <v>701049.85800000001</v>
      </c>
      <c r="H12" s="27">
        <f>RA!J16</f>
        <v>9.2192244008290505</v>
      </c>
      <c r="I12" s="20">
        <f>VLOOKUP(B12,RMS!B:D,3,FALSE)</f>
        <v>772244.40460000001</v>
      </c>
      <c r="J12" s="21">
        <f>VLOOKUP(B12,RMS!B:E,4,FALSE)</f>
        <v>701049.85800000001</v>
      </c>
      <c r="K12" s="22">
        <f t="shared" si="1"/>
        <v>0.43839999998454005</v>
      </c>
      <c r="L12" s="22">
        <f t="shared" si="2"/>
        <v>0</v>
      </c>
    </row>
    <row r="13" spans="1:12" x14ac:dyDescent="0.15">
      <c r="A13" s="37"/>
      <c r="B13" s="12">
        <v>22</v>
      </c>
      <c r="C13" s="34" t="s">
        <v>15</v>
      </c>
      <c r="D13" s="34"/>
      <c r="E13" s="15">
        <f>RA!D17</f>
        <v>716642.3665</v>
      </c>
      <c r="F13" s="25">
        <f>RA!I17</f>
        <v>51181.9231</v>
      </c>
      <c r="G13" s="16">
        <f t="shared" si="0"/>
        <v>665460.44339999999</v>
      </c>
      <c r="H13" s="27">
        <f>RA!J17</f>
        <v>7.1419058504685804</v>
      </c>
      <c r="I13" s="20">
        <f>VLOOKUP(B13,RMS!B:D,3,FALSE)</f>
        <v>716642.38880512805</v>
      </c>
      <c r="J13" s="21">
        <f>VLOOKUP(B13,RMS!B:E,4,FALSE)</f>
        <v>665460.44337435905</v>
      </c>
      <c r="K13" s="22">
        <f t="shared" si="1"/>
        <v>-2.2305128048174083E-2</v>
      </c>
      <c r="L13" s="22">
        <f t="shared" si="2"/>
        <v>2.5640940293669701E-5</v>
      </c>
    </row>
    <row r="14" spans="1:12" x14ac:dyDescent="0.15">
      <c r="A14" s="37"/>
      <c r="B14" s="12">
        <v>23</v>
      </c>
      <c r="C14" s="34" t="s">
        <v>16</v>
      </c>
      <c r="D14" s="34"/>
      <c r="E14" s="15">
        <f>RA!D18</f>
        <v>1829509.8975</v>
      </c>
      <c r="F14" s="25">
        <f>RA!I18</f>
        <v>259798.0583</v>
      </c>
      <c r="G14" s="16">
        <f t="shared" si="0"/>
        <v>1569711.8392</v>
      </c>
      <c r="H14" s="27">
        <f>RA!J18</f>
        <v>14.2004183008253</v>
      </c>
      <c r="I14" s="20">
        <f>VLOOKUP(B14,RMS!B:D,3,FALSE)</f>
        <v>1829510.0252264999</v>
      </c>
      <c r="J14" s="21">
        <f>VLOOKUP(B14,RMS!B:E,4,FALSE)</f>
        <v>1569711.8339529899</v>
      </c>
      <c r="K14" s="22">
        <f t="shared" si="1"/>
        <v>-0.12772649992257357</v>
      </c>
      <c r="L14" s="22">
        <f t="shared" si="2"/>
        <v>5.247010150924325E-3</v>
      </c>
    </row>
    <row r="15" spans="1:12" x14ac:dyDescent="0.15">
      <c r="A15" s="37"/>
      <c r="B15" s="12">
        <v>24</v>
      </c>
      <c r="C15" s="34" t="s">
        <v>17</v>
      </c>
      <c r="D15" s="34"/>
      <c r="E15" s="15">
        <f>RA!D19</f>
        <v>467692.42749999999</v>
      </c>
      <c r="F15" s="25">
        <f>RA!I19</f>
        <v>38758.580199999997</v>
      </c>
      <c r="G15" s="16">
        <f t="shared" si="0"/>
        <v>428933.84730000002</v>
      </c>
      <c r="H15" s="27">
        <f>RA!J19</f>
        <v>8.2871943014300804</v>
      </c>
      <c r="I15" s="20">
        <f>VLOOKUP(B15,RMS!B:D,3,FALSE)</f>
        <v>467692.43325555598</v>
      </c>
      <c r="J15" s="21">
        <f>VLOOKUP(B15,RMS!B:E,4,FALSE)</f>
        <v>428933.84827777802</v>
      </c>
      <c r="K15" s="22">
        <f t="shared" si="1"/>
        <v>-5.7555559906177223E-3</v>
      </c>
      <c r="L15" s="22">
        <f t="shared" si="2"/>
        <v>-9.7777799237519503E-4</v>
      </c>
    </row>
    <row r="16" spans="1:12" x14ac:dyDescent="0.15">
      <c r="A16" s="37"/>
      <c r="B16" s="12">
        <v>25</v>
      </c>
      <c r="C16" s="34" t="s">
        <v>18</v>
      </c>
      <c r="D16" s="34"/>
      <c r="E16" s="15">
        <f>RA!D20</f>
        <v>926129.36490000004</v>
      </c>
      <c r="F16" s="25">
        <f>RA!I20</f>
        <v>24604.164499999999</v>
      </c>
      <c r="G16" s="16">
        <f t="shared" si="0"/>
        <v>901525.20040000009</v>
      </c>
      <c r="H16" s="27">
        <f>RA!J20</f>
        <v>2.65666605902909</v>
      </c>
      <c r="I16" s="20">
        <f>VLOOKUP(B16,RMS!B:D,3,FALSE)</f>
        <v>926129.35329999996</v>
      </c>
      <c r="J16" s="21">
        <f>VLOOKUP(B16,RMS!B:E,4,FALSE)</f>
        <v>901525.20039999997</v>
      </c>
      <c r="K16" s="22">
        <f t="shared" si="1"/>
        <v>1.1600000085309148E-2</v>
      </c>
      <c r="L16" s="22">
        <f t="shared" si="2"/>
        <v>0</v>
      </c>
    </row>
    <row r="17" spans="1:12" x14ac:dyDescent="0.15">
      <c r="A17" s="37"/>
      <c r="B17" s="12">
        <v>26</v>
      </c>
      <c r="C17" s="34" t="s">
        <v>19</v>
      </c>
      <c r="D17" s="34"/>
      <c r="E17" s="15">
        <f>RA!D21</f>
        <v>342734.92129999999</v>
      </c>
      <c r="F17" s="25">
        <f>RA!I21</f>
        <v>39258.7978</v>
      </c>
      <c r="G17" s="16">
        <f t="shared" si="0"/>
        <v>303476.12349999999</v>
      </c>
      <c r="H17" s="27">
        <f>RA!J21</f>
        <v>11.4545660101079</v>
      </c>
      <c r="I17" s="20">
        <f>VLOOKUP(B17,RMS!B:D,3,FALSE)</f>
        <v>342734.73878245999</v>
      </c>
      <c r="J17" s="21">
        <f>VLOOKUP(B17,RMS!B:E,4,FALSE)</f>
        <v>303476.12341184501</v>
      </c>
      <c r="K17" s="22">
        <f t="shared" si="1"/>
        <v>0.18251754000084475</v>
      </c>
      <c r="L17" s="22">
        <f t="shared" si="2"/>
        <v>8.8154978584498167E-5</v>
      </c>
    </row>
    <row r="18" spans="1:12" x14ac:dyDescent="0.15">
      <c r="A18" s="37"/>
      <c r="B18" s="12">
        <v>27</v>
      </c>
      <c r="C18" s="34" t="s">
        <v>20</v>
      </c>
      <c r="D18" s="34"/>
      <c r="E18" s="15">
        <f>RA!D22</f>
        <v>1139975.7472999999</v>
      </c>
      <c r="F18" s="25">
        <f>RA!I22</f>
        <v>149962.69349999999</v>
      </c>
      <c r="G18" s="16">
        <f t="shared" si="0"/>
        <v>990013.05379999988</v>
      </c>
      <c r="H18" s="27">
        <f>RA!J22</f>
        <v>13.1549020981527</v>
      </c>
      <c r="I18" s="20">
        <f>VLOOKUP(B18,RMS!B:D,3,FALSE)</f>
        <v>1139975.9519982301</v>
      </c>
      <c r="J18" s="21">
        <f>VLOOKUP(B18,RMS!B:E,4,FALSE)</f>
        <v>990013.05418849597</v>
      </c>
      <c r="K18" s="22">
        <f t="shared" si="1"/>
        <v>-0.20469823013991117</v>
      </c>
      <c r="L18" s="22">
        <f t="shared" si="2"/>
        <v>-3.8849608972668648E-4</v>
      </c>
    </row>
    <row r="19" spans="1:12" x14ac:dyDescent="0.15">
      <c r="A19" s="37"/>
      <c r="B19" s="12">
        <v>29</v>
      </c>
      <c r="C19" s="34" t="s">
        <v>21</v>
      </c>
      <c r="D19" s="34"/>
      <c r="E19" s="15">
        <f>RA!D23</f>
        <v>2441550.2758999998</v>
      </c>
      <c r="F19" s="25">
        <f>RA!I23</f>
        <v>270713.97450000001</v>
      </c>
      <c r="G19" s="16">
        <f t="shared" si="0"/>
        <v>2170836.3013999998</v>
      </c>
      <c r="H19" s="27">
        <f>RA!J23</f>
        <v>11.0877902934114</v>
      </c>
      <c r="I19" s="20">
        <f>VLOOKUP(B19,RMS!B:D,3,FALSE)</f>
        <v>2441551.3462999999</v>
      </c>
      <c r="J19" s="21">
        <f>VLOOKUP(B19,RMS!B:E,4,FALSE)</f>
        <v>2170836.3396487199</v>
      </c>
      <c r="K19" s="22">
        <f t="shared" si="1"/>
        <v>-1.0704000000841916</v>
      </c>
      <c r="L19" s="22">
        <f t="shared" si="2"/>
        <v>-3.8248720113188028E-2</v>
      </c>
    </row>
    <row r="20" spans="1:12" x14ac:dyDescent="0.15">
      <c r="A20" s="37"/>
      <c r="B20" s="12">
        <v>31</v>
      </c>
      <c r="C20" s="34" t="s">
        <v>22</v>
      </c>
      <c r="D20" s="34"/>
      <c r="E20" s="15">
        <f>RA!D24</f>
        <v>345559.76539999997</v>
      </c>
      <c r="F20" s="25">
        <f>RA!I24</f>
        <v>56722.826000000001</v>
      </c>
      <c r="G20" s="16">
        <f t="shared" si="0"/>
        <v>288836.93939999997</v>
      </c>
      <c r="H20" s="27">
        <f>RA!J24</f>
        <v>16.414765745179</v>
      </c>
      <c r="I20" s="20">
        <f>VLOOKUP(B20,RMS!B:D,3,FALSE)</f>
        <v>345559.79870122502</v>
      </c>
      <c r="J20" s="21">
        <f>VLOOKUP(B20,RMS!B:E,4,FALSE)</f>
        <v>288836.94359511498</v>
      </c>
      <c r="K20" s="22">
        <f t="shared" si="1"/>
        <v>-3.3301225048489869E-2</v>
      </c>
      <c r="L20" s="22">
        <f t="shared" si="2"/>
        <v>-4.1951150051318109E-3</v>
      </c>
    </row>
    <row r="21" spans="1:12" x14ac:dyDescent="0.15">
      <c r="A21" s="37"/>
      <c r="B21" s="12">
        <v>32</v>
      </c>
      <c r="C21" s="34" t="s">
        <v>23</v>
      </c>
      <c r="D21" s="34"/>
      <c r="E21" s="15">
        <f>RA!D25</f>
        <v>211761.56690000001</v>
      </c>
      <c r="F21" s="25">
        <f>RA!I25</f>
        <v>21977.698100000001</v>
      </c>
      <c r="G21" s="16">
        <f t="shared" si="0"/>
        <v>189783.8688</v>
      </c>
      <c r="H21" s="27">
        <f>RA!J25</f>
        <v>10.3785112764955</v>
      </c>
      <c r="I21" s="20">
        <f>VLOOKUP(B21,RMS!B:D,3,FALSE)</f>
        <v>211761.57264002701</v>
      </c>
      <c r="J21" s="21">
        <f>VLOOKUP(B21,RMS!B:E,4,FALSE)</f>
        <v>189783.88777230901</v>
      </c>
      <c r="K21" s="22">
        <f t="shared" si="1"/>
        <v>-5.740027001593262E-3</v>
      </c>
      <c r="L21" s="22">
        <f t="shared" si="2"/>
        <v>-1.8972309015225619E-2</v>
      </c>
    </row>
    <row r="22" spans="1:12" x14ac:dyDescent="0.15">
      <c r="A22" s="37"/>
      <c r="B22" s="12">
        <v>33</v>
      </c>
      <c r="C22" s="34" t="s">
        <v>24</v>
      </c>
      <c r="D22" s="34"/>
      <c r="E22" s="15">
        <f>RA!D26</f>
        <v>431298.99810000003</v>
      </c>
      <c r="F22" s="25">
        <f>RA!I26</f>
        <v>86505.357600000003</v>
      </c>
      <c r="G22" s="16">
        <f t="shared" si="0"/>
        <v>344793.64050000004</v>
      </c>
      <c r="H22" s="27">
        <f>RA!J26</f>
        <v>20.0569345120396</v>
      </c>
      <c r="I22" s="20">
        <f>VLOOKUP(B22,RMS!B:D,3,FALSE)</f>
        <v>431298.99156947999</v>
      </c>
      <c r="J22" s="21">
        <f>VLOOKUP(B22,RMS!B:E,4,FALSE)</f>
        <v>344793.62518096197</v>
      </c>
      <c r="K22" s="22">
        <f t="shared" si="1"/>
        <v>6.5305200405418873E-3</v>
      </c>
      <c r="L22" s="22">
        <f t="shared" si="2"/>
        <v>1.5319038066081703E-2</v>
      </c>
    </row>
    <row r="23" spans="1:12" x14ac:dyDescent="0.15">
      <c r="A23" s="37"/>
      <c r="B23" s="12">
        <v>34</v>
      </c>
      <c r="C23" s="34" t="s">
        <v>25</v>
      </c>
      <c r="D23" s="34"/>
      <c r="E23" s="15">
        <f>RA!D27</f>
        <v>315979.52269999997</v>
      </c>
      <c r="F23" s="25">
        <f>RA!I27</f>
        <v>90866.096699999995</v>
      </c>
      <c r="G23" s="16">
        <f t="shared" si="0"/>
        <v>225113.42599999998</v>
      </c>
      <c r="H23" s="27">
        <f>RA!J27</f>
        <v>28.756957388745398</v>
      </c>
      <c r="I23" s="20">
        <f>VLOOKUP(B23,RMS!B:D,3,FALSE)</f>
        <v>315979.46080996899</v>
      </c>
      <c r="J23" s="21">
        <f>VLOOKUP(B23,RMS!B:E,4,FALSE)</f>
        <v>225113.41804419199</v>
      </c>
      <c r="K23" s="22">
        <f t="shared" si="1"/>
        <v>6.1890030978247523E-2</v>
      </c>
      <c r="L23" s="22">
        <f t="shared" si="2"/>
        <v>7.9558079887647182E-3</v>
      </c>
    </row>
    <row r="24" spans="1:12" x14ac:dyDescent="0.15">
      <c r="A24" s="37"/>
      <c r="B24" s="12">
        <v>35</v>
      </c>
      <c r="C24" s="34" t="s">
        <v>26</v>
      </c>
      <c r="D24" s="34"/>
      <c r="E24" s="15">
        <f>RA!D28</f>
        <v>856367.72409999999</v>
      </c>
      <c r="F24" s="25">
        <f>RA!I28</f>
        <v>65518.854899999998</v>
      </c>
      <c r="G24" s="16">
        <f t="shared" si="0"/>
        <v>790848.86919999996</v>
      </c>
      <c r="H24" s="27">
        <f>RA!J28</f>
        <v>7.6507851774606603</v>
      </c>
      <c r="I24" s="20">
        <f>VLOOKUP(B24,RMS!B:D,3,FALSE)</f>
        <v>856367.72336902702</v>
      </c>
      <c r="J24" s="21">
        <f>VLOOKUP(B24,RMS!B:E,4,FALSE)</f>
        <v>790848.85616991995</v>
      </c>
      <c r="K24" s="22">
        <f t="shared" si="1"/>
        <v>7.3097296990454197E-4</v>
      </c>
      <c r="L24" s="22">
        <f t="shared" si="2"/>
        <v>1.303008000832051E-2</v>
      </c>
    </row>
    <row r="25" spans="1:12" x14ac:dyDescent="0.15">
      <c r="A25" s="37"/>
      <c r="B25" s="12">
        <v>36</v>
      </c>
      <c r="C25" s="34" t="s">
        <v>27</v>
      </c>
      <c r="D25" s="34"/>
      <c r="E25" s="15">
        <f>RA!D29</f>
        <v>656115.37860000005</v>
      </c>
      <c r="F25" s="25">
        <f>RA!I29</f>
        <v>110051.675</v>
      </c>
      <c r="G25" s="16">
        <f t="shared" si="0"/>
        <v>546063.70360000001</v>
      </c>
      <c r="H25" s="27">
        <f>RA!J29</f>
        <v>16.773219861851899</v>
      </c>
      <c r="I25" s="20">
        <f>VLOOKUP(B25,RMS!B:D,3,FALSE)</f>
        <v>656115.37823893805</v>
      </c>
      <c r="J25" s="21">
        <f>VLOOKUP(B25,RMS!B:E,4,FALSE)</f>
        <v>546063.74150535499</v>
      </c>
      <c r="K25" s="22">
        <f t="shared" si="1"/>
        <v>3.610620042309165E-4</v>
      </c>
      <c r="L25" s="22">
        <f t="shared" si="2"/>
        <v>-3.7905354984104633E-2</v>
      </c>
    </row>
    <row r="26" spans="1:12" x14ac:dyDescent="0.15">
      <c r="A26" s="37"/>
      <c r="B26" s="12">
        <v>37</v>
      </c>
      <c r="C26" s="34" t="s">
        <v>28</v>
      </c>
      <c r="D26" s="34"/>
      <c r="E26" s="15">
        <f>RA!D30</f>
        <v>1251289.0257999999</v>
      </c>
      <c r="F26" s="25">
        <f>RA!I30</f>
        <v>204379.85620000001</v>
      </c>
      <c r="G26" s="16">
        <f t="shared" si="0"/>
        <v>1046909.1695999999</v>
      </c>
      <c r="H26" s="27">
        <f>RA!J30</f>
        <v>16.3335450072641</v>
      </c>
      <c r="I26" s="20">
        <f>VLOOKUP(B26,RMS!B:D,3,FALSE)</f>
        <v>1251289.0086725701</v>
      </c>
      <c r="J26" s="21">
        <f>VLOOKUP(B26,RMS!B:E,4,FALSE)</f>
        <v>1046909.12026811</v>
      </c>
      <c r="K26" s="22">
        <f t="shared" si="1"/>
        <v>1.7127429833635688E-2</v>
      </c>
      <c r="L26" s="22">
        <f t="shared" si="2"/>
        <v>4.933188995346427E-2</v>
      </c>
    </row>
    <row r="27" spans="1:12" x14ac:dyDescent="0.15">
      <c r="A27" s="37"/>
      <c r="B27" s="12">
        <v>38</v>
      </c>
      <c r="C27" s="34" t="s">
        <v>29</v>
      </c>
      <c r="D27" s="34"/>
      <c r="E27" s="15">
        <f>RA!D31</f>
        <v>696486.05550000002</v>
      </c>
      <c r="F27" s="25">
        <f>RA!I31</f>
        <v>50496.863599999997</v>
      </c>
      <c r="G27" s="16">
        <f t="shared" si="0"/>
        <v>645989.19189999998</v>
      </c>
      <c r="H27" s="27">
        <f>RA!J31</f>
        <v>7.2502332532341702</v>
      </c>
      <c r="I27" s="20">
        <f>VLOOKUP(B27,RMS!B:D,3,FALSE)</f>
        <v>696485.96415747702</v>
      </c>
      <c r="J27" s="21">
        <f>VLOOKUP(B27,RMS!B:E,4,FALSE)</f>
        <v>645989.10556725704</v>
      </c>
      <c r="K27" s="22">
        <f t="shared" si="1"/>
        <v>9.134252299554646E-2</v>
      </c>
      <c r="L27" s="22">
        <f t="shared" si="2"/>
        <v>8.6332742939703166E-2</v>
      </c>
    </row>
    <row r="28" spans="1:12" x14ac:dyDescent="0.15">
      <c r="A28" s="37"/>
      <c r="B28" s="12">
        <v>39</v>
      </c>
      <c r="C28" s="34" t="s">
        <v>30</v>
      </c>
      <c r="D28" s="34"/>
      <c r="E28" s="15">
        <f>RA!D32</f>
        <v>143890.42199999999</v>
      </c>
      <c r="F28" s="25">
        <f>RA!I32</f>
        <v>37000.094100000002</v>
      </c>
      <c r="G28" s="16">
        <f t="shared" si="0"/>
        <v>106890.32789999999</v>
      </c>
      <c r="H28" s="27">
        <f>RA!J32</f>
        <v>25.714077132945</v>
      </c>
      <c r="I28" s="20">
        <f>VLOOKUP(B28,RMS!B:D,3,FALSE)</f>
        <v>143890.35379265601</v>
      </c>
      <c r="J28" s="21">
        <f>VLOOKUP(B28,RMS!B:E,4,FALSE)</f>
        <v>106890.361488209</v>
      </c>
      <c r="K28" s="22">
        <f t="shared" si="1"/>
        <v>6.8207343982066959E-2</v>
      </c>
      <c r="L28" s="22">
        <f t="shared" si="2"/>
        <v>-3.35882090148516E-2</v>
      </c>
    </row>
    <row r="29" spans="1:12" x14ac:dyDescent="0.15">
      <c r="A29" s="37"/>
      <c r="B29" s="12">
        <v>40</v>
      </c>
      <c r="C29" s="34" t="s">
        <v>31</v>
      </c>
      <c r="D29" s="34"/>
      <c r="E29" s="15">
        <f>RA!D33</f>
        <v>162.00399999999999</v>
      </c>
      <c r="F29" s="25">
        <f>RA!I33</f>
        <v>33.598799999999997</v>
      </c>
      <c r="G29" s="16">
        <f t="shared" si="0"/>
        <v>128.40519999999998</v>
      </c>
      <c r="H29" s="27">
        <f>RA!J33</f>
        <v>20.739487913878701</v>
      </c>
      <c r="I29" s="20">
        <f>VLOOKUP(B29,RMS!B:D,3,FALSE)</f>
        <v>162.00370000000001</v>
      </c>
      <c r="J29" s="21">
        <f>VLOOKUP(B29,RMS!B:E,4,FALSE)</f>
        <v>128.40520000000001</v>
      </c>
      <c r="K29" s="22">
        <f t="shared" si="1"/>
        <v>2.9999999998153726E-4</v>
      </c>
      <c r="L29" s="22">
        <f t="shared" si="2"/>
        <v>0</v>
      </c>
    </row>
    <row r="30" spans="1:12" x14ac:dyDescent="0.15">
      <c r="A30" s="37"/>
      <c r="B30" s="12">
        <v>41</v>
      </c>
      <c r="C30" s="34" t="s">
        <v>40</v>
      </c>
      <c r="D30" s="34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7"/>
      <c r="B31" s="12">
        <v>42</v>
      </c>
      <c r="C31" s="34" t="s">
        <v>32</v>
      </c>
      <c r="D31" s="34"/>
      <c r="E31" s="15">
        <f>RA!D35</f>
        <v>171202.59020000001</v>
      </c>
      <c r="F31" s="25">
        <f>RA!I35</f>
        <v>21094.631700000002</v>
      </c>
      <c r="G31" s="16">
        <f t="shared" si="0"/>
        <v>150107.95850000001</v>
      </c>
      <c r="H31" s="27">
        <f>RA!J35</f>
        <v>12.3214442464668</v>
      </c>
      <c r="I31" s="20">
        <f>VLOOKUP(B31,RMS!B:D,3,FALSE)</f>
        <v>171202.58989999999</v>
      </c>
      <c r="J31" s="21">
        <f>VLOOKUP(B31,RMS!B:E,4,FALSE)</f>
        <v>150107.97940000001</v>
      </c>
      <c r="K31" s="22">
        <f t="shared" si="1"/>
        <v>3.0000001424923539E-4</v>
      </c>
      <c r="L31" s="22">
        <f t="shared" si="2"/>
        <v>-2.0900000003166497E-2</v>
      </c>
    </row>
    <row r="32" spans="1:12" x14ac:dyDescent="0.15">
      <c r="A32" s="37"/>
      <c r="B32" s="12">
        <v>71</v>
      </c>
      <c r="C32" s="34" t="s">
        <v>41</v>
      </c>
      <c r="D32" s="34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7"/>
      <c r="B33" s="12">
        <v>72</v>
      </c>
      <c r="C33" s="34" t="s">
        <v>42</v>
      </c>
      <c r="D33" s="34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7"/>
      <c r="B34" s="12">
        <v>73</v>
      </c>
      <c r="C34" s="34" t="s">
        <v>43</v>
      </c>
      <c r="D34" s="34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7"/>
      <c r="B35" s="12">
        <v>75</v>
      </c>
      <c r="C35" s="34" t="s">
        <v>33</v>
      </c>
      <c r="D35" s="34"/>
      <c r="E35" s="15">
        <f>RA!D39</f>
        <v>320373.5037</v>
      </c>
      <c r="F35" s="25">
        <f>RA!I39</f>
        <v>17567.805199999999</v>
      </c>
      <c r="G35" s="16">
        <f t="shared" si="0"/>
        <v>302805.6985</v>
      </c>
      <c r="H35" s="27">
        <f>RA!J39</f>
        <v>5.4835387437191496</v>
      </c>
      <c r="I35" s="20">
        <f>VLOOKUP(B35,RMS!B:D,3,FALSE)</f>
        <v>320373.50427350402</v>
      </c>
      <c r="J35" s="21">
        <f>VLOOKUP(B35,RMS!B:E,4,FALSE)</f>
        <v>302805.698290598</v>
      </c>
      <c r="K35" s="22">
        <f t="shared" si="1"/>
        <v>-5.7350401766598225E-4</v>
      </c>
      <c r="L35" s="22">
        <f t="shared" si="2"/>
        <v>2.0940200192853808E-4</v>
      </c>
    </row>
    <row r="36" spans="1:12" x14ac:dyDescent="0.15">
      <c r="A36" s="37"/>
      <c r="B36" s="12">
        <v>76</v>
      </c>
      <c r="C36" s="34" t="s">
        <v>34</v>
      </c>
      <c r="D36" s="34"/>
      <c r="E36" s="15">
        <f>RA!D40</f>
        <v>292846.6151</v>
      </c>
      <c r="F36" s="25">
        <f>RA!I40</f>
        <v>20423.7258</v>
      </c>
      <c r="G36" s="16">
        <f t="shared" si="0"/>
        <v>272422.88929999998</v>
      </c>
      <c r="H36" s="27">
        <f>RA!J40</f>
        <v>6.9742058630337196</v>
      </c>
      <c r="I36" s="20">
        <f>VLOOKUP(B36,RMS!B:D,3,FALSE)</f>
        <v>292846.61061623902</v>
      </c>
      <c r="J36" s="21">
        <f>VLOOKUP(B36,RMS!B:E,4,FALSE)</f>
        <v>272422.890282051</v>
      </c>
      <c r="K36" s="22">
        <f t="shared" si="1"/>
        <v>4.4837609748356044E-3</v>
      </c>
      <c r="L36" s="22">
        <f t="shared" si="2"/>
        <v>-9.8205101676285267E-4</v>
      </c>
    </row>
    <row r="37" spans="1:12" x14ac:dyDescent="0.15">
      <c r="A37" s="37"/>
      <c r="B37" s="12">
        <v>77</v>
      </c>
      <c r="C37" s="34" t="s">
        <v>44</v>
      </c>
      <c r="D37" s="34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7"/>
      <c r="B38" s="12">
        <v>78</v>
      </c>
      <c r="C38" s="34" t="s">
        <v>45</v>
      </c>
      <c r="D38" s="34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7"/>
      <c r="B39" s="12">
        <v>99</v>
      </c>
      <c r="C39" s="34" t="s">
        <v>35</v>
      </c>
      <c r="D39" s="34"/>
      <c r="E39" s="15">
        <f>RA!D43</f>
        <v>12775.5008</v>
      </c>
      <c r="F39" s="25">
        <f>RA!I43</f>
        <v>1626.7394999999999</v>
      </c>
      <c r="G39" s="16">
        <f t="shared" si="0"/>
        <v>11148.7613</v>
      </c>
      <c r="H39" s="27">
        <f>RA!J43</f>
        <v>12.7332738298604</v>
      </c>
      <c r="I39" s="20">
        <f>VLOOKUP(B39,RMS!B:D,3,FALSE)</f>
        <v>12775.500794191101</v>
      </c>
      <c r="J39" s="21">
        <f>VLOOKUP(B39,RMS!B:E,4,FALSE)</f>
        <v>11148.7615914076</v>
      </c>
      <c r="K39" s="22">
        <f t="shared" si="1"/>
        <v>5.8088990044780076E-6</v>
      </c>
      <c r="L39" s="22">
        <f t="shared" si="2"/>
        <v>-2.9140759943402372E-4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2" t="s">
        <v>54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2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3" t="s">
        <v>55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1"/>
      <c r="W4" s="42"/>
    </row>
    <row r="5" spans="1:23" ht="15" thickTop="1" thickBot="1" x14ac:dyDescent="0.25">
      <c r="A5" s="54"/>
      <c r="B5" s="55"/>
      <c r="C5" s="56"/>
      <c r="D5" s="57" t="s">
        <v>0</v>
      </c>
      <c r="E5" s="57" t="s">
        <v>56</v>
      </c>
      <c r="F5" s="57" t="s">
        <v>57</v>
      </c>
      <c r="G5" s="57" t="s">
        <v>58</v>
      </c>
      <c r="H5" s="57" t="s">
        <v>59</v>
      </c>
      <c r="I5" s="57" t="s">
        <v>1</v>
      </c>
      <c r="J5" s="57" t="s">
        <v>2</v>
      </c>
      <c r="K5" s="57" t="s">
        <v>60</v>
      </c>
      <c r="L5" s="57" t="s">
        <v>61</v>
      </c>
      <c r="M5" s="57" t="s">
        <v>62</v>
      </c>
      <c r="N5" s="57" t="s">
        <v>63</v>
      </c>
      <c r="O5" s="57" t="s">
        <v>64</v>
      </c>
      <c r="P5" s="57" t="s">
        <v>65</v>
      </c>
      <c r="Q5" s="57" t="s">
        <v>66</v>
      </c>
      <c r="R5" s="57" t="s">
        <v>67</v>
      </c>
      <c r="S5" s="57" t="s">
        <v>68</v>
      </c>
      <c r="T5" s="57" t="s">
        <v>69</v>
      </c>
      <c r="U5" s="58" t="s">
        <v>70</v>
      </c>
      <c r="V5" s="51"/>
      <c r="W5" s="51"/>
    </row>
    <row r="6" spans="1:23" ht="14.25" thickBot="1" x14ac:dyDescent="0.2">
      <c r="A6" s="59" t="s">
        <v>3</v>
      </c>
      <c r="B6" s="43" t="s">
        <v>4</v>
      </c>
      <c r="C6" s="44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60"/>
      <c r="V6" s="51"/>
      <c r="W6" s="51"/>
    </row>
    <row r="7" spans="1:23" ht="14.25" thickBot="1" x14ac:dyDescent="0.2">
      <c r="A7" s="45" t="s">
        <v>5</v>
      </c>
      <c r="B7" s="46"/>
      <c r="C7" s="47"/>
      <c r="D7" s="61">
        <v>15965186.867000001</v>
      </c>
      <c r="E7" s="61">
        <v>18356892</v>
      </c>
      <c r="F7" s="62">
        <v>86.9710780397902</v>
      </c>
      <c r="G7" s="61">
        <v>17349550.7355</v>
      </c>
      <c r="H7" s="62">
        <v>-7.9792490860720902</v>
      </c>
      <c r="I7" s="61">
        <v>1987580.8306</v>
      </c>
      <c r="J7" s="62">
        <v>12.449468002835101</v>
      </c>
      <c r="K7" s="61">
        <v>2192810.0044999998</v>
      </c>
      <c r="L7" s="62">
        <v>12.639001654453001</v>
      </c>
      <c r="M7" s="62">
        <v>-9.3591863170469997E-2</v>
      </c>
      <c r="N7" s="61">
        <v>312588379.16979998</v>
      </c>
      <c r="O7" s="61">
        <v>4065906543.7108002</v>
      </c>
      <c r="P7" s="61">
        <v>1036425</v>
      </c>
      <c r="Q7" s="61">
        <v>1202712</v>
      </c>
      <c r="R7" s="62">
        <v>-13.8260032326941</v>
      </c>
      <c r="S7" s="61">
        <v>15.4040927872253</v>
      </c>
      <c r="T7" s="61">
        <v>16.244704507562901</v>
      </c>
      <c r="U7" s="63">
        <v>-5.4570673648156296</v>
      </c>
      <c r="V7" s="51"/>
      <c r="W7" s="51"/>
    </row>
    <row r="8" spans="1:23" ht="14.25" thickBot="1" x14ac:dyDescent="0.2">
      <c r="A8" s="48">
        <v>41505</v>
      </c>
      <c r="B8" s="38" t="s">
        <v>6</v>
      </c>
      <c r="C8" s="39"/>
      <c r="D8" s="64">
        <v>533137.86450000003</v>
      </c>
      <c r="E8" s="64">
        <v>579260</v>
      </c>
      <c r="F8" s="65">
        <v>92.037748938300595</v>
      </c>
      <c r="G8" s="64">
        <v>541669.23419999995</v>
      </c>
      <c r="H8" s="65">
        <v>-1.5750146327952601</v>
      </c>
      <c r="I8" s="64">
        <v>115398.2741</v>
      </c>
      <c r="J8" s="65">
        <v>21.645109414283599</v>
      </c>
      <c r="K8" s="64">
        <v>123387.2901</v>
      </c>
      <c r="L8" s="65">
        <v>22.779084044201401</v>
      </c>
      <c r="M8" s="65">
        <v>-6.4747479205721006E-2</v>
      </c>
      <c r="N8" s="64">
        <v>9603396.1219999995</v>
      </c>
      <c r="O8" s="64">
        <v>141554561.13479999</v>
      </c>
      <c r="P8" s="64">
        <v>25888</v>
      </c>
      <c r="Q8" s="64">
        <v>28698</v>
      </c>
      <c r="R8" s="65">
        <v>-9.7916231096243607</v>
      </c>
      <c r="S8" s="64">
        <v>20.594015161464799</v>
      </c>
      <c r="T8" s="64">
        <v>20.983595867307798</v>
      </c>
      <c r="U8" s="66">
        <v>-1.8917180685194299</v>
      </c>
      <c r="V8" s="51"/>
      <c r="W8" s="51"/>
    </row>
    <row r="9" spans="1:23" ht="12" customHeight="1" thickBot="1" x14ac:dyDescent="0.2">
      <c r="A9" s="49"/>
      <c r="B9" s="38" t="s">
        <v>7</v>
      </c>
      <c r="C9" s="39"/>
      <c r="D9" s="64">
        <v>226447.69519999999</v>
      </c>
      <c r="E9" s="64">
        <v>182044</v>
      </c>
      <c r="F9" s="65">
        <v>124.39173782162599</v>
      </c>
      <c r="G9" s="64">
        <v>158598.89170000001</v>
      </c>
      <c r="H9" s="65">
        <v>42.780124610416799</v>
      </c>
      <c r="I9" s="64">
        <v>34078.834000000003</v>
      </c>
      <c r="J9" s="65">
        <v>15.049318108493599</v>
      </c>
      <c r="K9" s="64">
        <v>29644.609</v>
      </c>
      <c r="L9" s="65">
        <v>18.691561260134598</v>
      </c>
      <c r="M9" s="65">
        <v>0.14957947328635701</v>
      </c>
      <c r="N9" s="64">
        <v>2384772.6628</v>
      </c>
      <c r="O9" s="64">
        <v>26413327.2357</v>
      </c>
      <c r="P9" s="64">
        <v>8984</v>
      </c>
      <c r="Q9" s="64">
        <v>9958</v>
      </c>
      <c r="R9" s="65">
        <v>-9.7810805382606993</v>
      </c>
      <c r="S9" s="64">
        <v>25.205665093499601</v>
      </c>
      <c r="T9" s="64">
        <v>16.393374131351699</v>
      </c>
      <c r="U9" s="66">
        <v>34.961549038515699</v>
      </c>
      <c r="V9" s="51"/>
      <c r="W9" s="51"/>
    </row>
    <row r="10" spans="1:23" ht="14.25" thickBot="1" x14ac:dyDescent="0.2">
      <c r="A10" s="49"/>
      <c r="B10" s="38" t="s">
        <v>8</v>
      </c>
      <c r="C10" s="39"/>
      <c r="D10" s="64">
        <v>157369.80869999999</v>
      </c>
      <c r="E10" s="64">
        <v>172570</v>
      </c>
      <c r="F10" s="65">
        <v>91.191869212493501</v>
      </c>
      <c r="G10" s="64">
        <v>166303.52129999999</v>
      </c>
      <c r="H10" s="65">
        <v>-5.3719323139792099</v>
      </c>
      <c r="I10" s="64">
        <v>40103.295299999998</v>
      </c>
      <c r="J10" s="65">
        <v>25.483474645667499</v>
      </c>
      <c r="K10" s="64">
        <v>42932.4804</v>
      </c>
      <c r="L10" s="65">
        <v>25.815737432614402</v>
      </c>
      <c r="M10" s="65">
        <v>-6.5898477647706996E-2</v>
      </c>
      <c r="N10" s="64">
        <v>2931289.8155999999</v>
      </c>
      <c r="O10" s="64">
        <v>38397052.901299998</v>
      </c>
      <c r="P10" s="64">
        <v>97169</v>
      </c>
      <c r="Q10" s="64">
        <v>110704</v>
      </c>
      <c r="R10" s="65">
        <v>-12.2262971527677</v>
      </c>
      <c r="S10" s="64">
        <v>1.61954747604689</v>
      </c>
      <c r="T10" s="64">
        <v>1.7899123590836801</v>
      </c>
      <c r="U10" s="66">
        <v>-10.5192892185313</v>
      </c>
      <c r="V10" s="51"/>
      <c r="W10" s="51"/>
    </row>
    <row r="11" spans="1:23" ht="14.25" thickBot="1" x14ac:dyDescent="0.2">
      <c r="A11" s="49"/>
      <c r="B11" s="38" t="s">
        <v>9</v>
      </c>
      <c r="C11" s="39"/>
      <c r="D11" s="64">
        <v>37403.161899999999</v>
      </c>
      <c r="E11" s="64">
        <v>48325</v>
      </c>
      <c r="F11" s="65">
        <v>77.399196896016605</v>
      </c>
      <c r="G11" s="64">
        <v>48783.832300000002</v>
      </c>
      <c r="H11" s="65">
        <v>-23.328774849039501</v>
      </c>
      <c r="I11" s="64">
        <v>9006.7855</v>
      </c>
      <c r="J11" s="65">
        <v>24.080278357429499</v>
      </c>
      <c r="K11" s="64">
        <v>10795.5679</v>
      </c>
      <c r="L11" s="65">
        <v>22.129396955966499</v>
      </c>
      <c r="M11" s="65">
        <v>-0.165695998262398</v>
      </c>
      <c r="N11" s="64">
        <v>764595.79119999998</v>
      </c>
      <c r="O11" s="64">
        <v>13507436.571900001</v>
      </c>
      <c r="P11" s="64">
        <v>2219</v>
      </c>
      <c r="Q11" s="64">
        <v>2830</v>
      </c>
      <c r="R11" s="65">
        <v>-21.590106007067099</v>
      </c>
      <c r="S11" s="64">
        <v>16.855863857593501</v>
      </c>
      <c r="T11" s="64">
        <v>16.633663250883401</v>
      </c>
      <c r="U11" s="66">
        <v>1.3182392109201599</v>
      </c>
      <c r="V11" s="51"/>
      <c r="W11" s="51"/>
    </row>
    <row r="12" spans="1:23" ht="14.25" thickBot="1" x14ac:dyDescent="0.2">
      <c r="A12" s="49"/>
      <c r="B12" s="38" t="s">
        <v>10</v>
      </c>
      <c r="C12" s="39"/>
      <c r="D12" s="64">
        <v>169680.37520000001</v>
      </c>
      <c r="E12" s="64">
        <v>172736</v>
      </c>
      <c r="F12" s="65">
        <v>98.231043442015604</v>
      </c>
      <c r="G12" s="64">
        <v>144250.36600000001</v>
      </c>
      <c r="H12" s="65">
        <v>17.629077766083501</v>
      </c>
      <c r="I12" s="64">
        <v>-442.24799999999999</v>
      </c>
      <c r="J12" s="65">
        <v>-0.26063591589700802</v>
      </c>
      <c r="K12" s="64">
        <v>17996.955099999999</v>
      </c>
      <c r="L12" s="65">
        <v>12.476193717248499</v>
      </c>
      <c r="M12" s="65">
        <v>-1.0245734902122401</v>
      </c>
      <c r="N12" s="64">
        <v>2741884.2988999998</v>
      </c>
      <c r="O12" s="64">
        <v>48120556.751699999</v>
      </c>
      <c r="P12" s="64">
        <v>2255</v>
      </c>
      <c r="Q12" s="64">
        <v>2338</v>
      </c>
      <c r="R12" s="65">
        <v>-3.5500427715996601</v>
      </c>
      <c r="S12" s="64">
        <v>75.246286119733895</v>
      </c>
      <c r="T12" s="64">
        <v>73.537930538922197</v>
      </c>
      <c r="U12" s="66">
        <v>2.2703520252061198</v>
      </c>
      <c r="V12" s="51"/>
      <c r="W12" s="51"/>
    </row>
    <row r="13" spans="1:23" ht="14.25" thickBot="1" x14ac:dyDescent="0.2">
      <c r="A13" s="49"/>
      <c r="B13" s="38" t="s">
        <v>11</v>
      </c>
      <c r="C13" s="39"/>
      <c r="D13" s="64">
        <v>290225.20179999998</v>
      </c>
      <c r="E13" s="64">
        <v>365580</v>
      </c>
      <c r="F13" s="65">
        <v>79.387603752940507</v>
      </c>
      <c r="G13" s="64">
        <v>324467.82770000002</v>
      </c>
      <c r="H13" s="65">
        <v>-10.5534734037362</v>
      </c>
      <c r="I13" s="64">
        <v>75605.742400000003</v>
      </c>
      <c r="J13" s="65">
        <v>26.0507157652358</v>
      </c>
      <c r="K13" s="64">
        <v>75899.102799999993</v>
      </c>
      <c r="L13" s="65">
        <v>23.391873190637401</v>
      </c>
      <c r="M13" s="65">
        <v>-3.865136598163E-3</v>
      </c>
      <c r="N13" s="64">
        <v>5185119.8767999997</v>
      </c>
      <c r="O13" s="64">
        <v>74929674.942000002</v>
      </c>
      <c r="P13" s="64">
        <v>12615</v>
      </c>
      <c r="Q13" s="64">
        <v>14494</v>
      </c>
      <c r="R13" s="65">
        <v>-12.963985097281601</v>
      </c>
      <c r="S13" s="64">
        <v>23.006357653586999</v>
      </c>
      <c r="T13" s="64">
        <v>23.135091251552399</v>
      </c>
      <c r="U13" s="66">
        <v>-0.55955662301587095</v>
      </c>
      <c r="V13" s="51"/>
      <c r="W13" s="51"/>
    </row>
    <row r="14" spans="1:23" ht="14.25" thickBot="1" x14ac:dyDescent="0.2">
      <c r="A14" s="49"/>
      <c r="B14" s="38" t="s">
        <v>12</v>
      </c>
      <c r="C14" s="39"/>
      <c r="D14" s="64">
        <v>123920.20909999999</v>
      </c>
      <c r="E14" s="64">
        <v>148515</v>
      </c>
      <c r="F14" s="65">
        <v>83.439524021142702</v>
      </c>
      <c r="G14" s="64">
        <v>158270.20019999999</v>
      </c>
      <c r="H14" s="65">
        <v>-21.703385132888702</v>
      </c>
      <c r="I14" s="64">
        <v>13195.999</v>
      </c>
      <c r="J14" s="65">
        <v>10.648786905573401</v>
      </c>
      <c r="K14" s="64">
        <v>20964.6459</v>
      </c>
      <c r="L14" s="65">
        <v>13.246110685086499</v>
      </c>
      <c r="M14" s="65">
        <v>-0.37055941402759401</v>
      </c>
      <c r="N14" s="64">
        <v>2600870.6669999999</v>
      </c>
      <c r="O14" s="64">
        <v>38329288.623300001</v>
      </c>
      <c r="P14" s="64">
        <v>2384</v>
      </c>
      <c r="Q14" s="64">
        <v>3190</v>
      </c>
      <c r="R14" s="65">
        <v>-25.266457680250799</v>
      </c>
      <c r="S14" s="64">
        <v>51.979953481543603</v>
      </c>
      <c r="T14" s="64">
        <v>49.139287429467103</v>
      </c>
      <c r="U14" s="66">
        <v>5.4649261144205701</v>
      </c>
      <c r="V14" s="51"/>
      <c r="W14" s="51"/>
    </row>
    <row r="15" spans="1:23" ht="14.25" thickBot="1" x14ac:dyDescent="0.2">
      <c r="A15" s="49"/>
      <c r="B15" s="38" t="s">
        <v>13</v>
      </c>
      <c r="C15" s="39"/>
      <c r="D15" s="64">
        <v>84414.033800000005</v>
      </c>
      <c r="E15" s="64">
        <v>99917</v>
      </c>
      <c r="F15" s="65">
        <v>84.484155649188807</v>
      </c>
      <c r="G15" s="64">
        <v>84602.151100000003</v>
      </c>
      <c r="H15" s="65">
        <v>-0.222355220941894</v>
      </c>
      <c r="I15" s="64">
        <v>10895.1482</v>
      </c>
      <c r="J15" s="65">
        <v>12.9067972581592</v>
      </c>
      <c r="K15" s="64">
        <v>14520.8694</v>
      </c>
      <c r="L15" s="65">
        <v>17.163711810159899</v>
      </c>
      <c r="M15" s="65">
        <v>-0.24969036633577901</v>
      </c>
      <c r="N15" s="64">
        <v>1722809.9713999999</v>
      </c>
      <c r="O15" s="64">
        <v>23786352.537799999</v>
      </c>
      <c r="P15" s="64">
        <v>4569</v>
      </c>
      <c r="Q15" s="64">
        <v>5455</v>
      </c>
      <c r="R15" s="65">
        <v>-16.241979835013801</v>
      </c>
      <c r="S15" s="64">
        <v>18.475384942000399</v>
      </c>
      <c r="T15" s="64">
        <v>19.6151495142072</v>
      </c>
      <c r="U15" s="66">
        <v>-6.16909783360272</v>
      </c>
      <c r="V15" s="51"/>
      <c r="W15" s="51"/>
    </row>
    <row r="16" spans="1:23" ht="14.25" thickBot="1" x14ac:dyDescent="0.2">
      <c r="A16" s="49"/>
      <c r="B16" s="38" t="s">
        <v>14</v>
      </c>
      <c r="C16" s="39"/>
      <c r="D16" s="64">
        <v>772244.84299999999</v>
      </c>
      <c r="E16" s="64">
        <v>959816</v>
      </c>
      <c r="F16" s="65">
        <v>80.457592184335297</v>
      </c>
      <c r="G16" s="64">
        <v>950845.09299999999</v>
      </c>
      <c r="H16" s="65">
        <v>-18.783317210640501</v>
      </c>
      <c r="I16" s="64">
        <v>71194.985000000001</v>
      </c>
      <c r="J16" s="65">
        <v>9.2192244008290505</v>
      </c>
      <c r="K16" s="64">
        <v>78838.953800000003</v>
      </c>
      <c r="L16" s="65">
        <v>8.2914613937014892</v>
      </c>
      <c r="M16" s="65">
        <v>-9.6956750839075997E-2</v>
      </c>
      <c r="N16" s="64">
        <v>16842867.281800002</v>
      </c>
      <c r="O16" s="64">
        <v>201484556.28619999</v>
      </c>
      <c r="P16" s="64">
        <v>59846</v>
      </c>
      <c r="Q16" s="64">
        <v>67805</v>
      </c>
      <c r="R16" s="65">
        <v>-11.7380724135388</v>
      </c>
      <c r="S16" s="64">
        <v>12.9038673094275</v>
      </c>
      <c r="T16" s="64">
        <v>13.7498905714918</v>
      </c>
      <c r="U16" s="66">
        <v>-6.5563543221352303</v>
      </c>
      <c r="V16" s="51"/>
      <c r="W16" s="51"/>
    </row>
    <row r="17" spans="1:21" ht="12" thickBot="1" x14ac:dyDescent="0.2">
      <c r="A17" s="49"/>
      <c r="B17" s="38" t="s">
        <v>15</v>
      </c>
      <c r="C17" s="39"/>
      <c r="D17" s="64">
        <v>716642.3665</v>
      </c>
      <c r="E17" s="64">
        <v>535415</v>
      </c>
      <c r="F17" s="65">
        <v>133.848018172819</v>
      </c>
      <c r="G17" s="64">
        <v>577504.75230000005</v>
      </c>
      <c r="H17" s="65">
        <v>24.092895105341299</v>
      </c>
      <c r="I17" s="64">
        <v>51181.9231</v>
      </c>
      <c r="J17" s="65">
        <v>7.1419058504685804</v>
      </c>
      <c r="K17" s="64">
        <v>70835.169599999994</v>
      </c>
      <c r="L17" s="65">
        <v>12.2657292979648</v>
      </c>
      <c r="M17" s="65">
        <v>-0.27745040508803998</v>
      </c>
      <c r="N17" s="64">
        <v>10318899.3237</v>
      </c>
      <c r="O17" s="64">
        <v>181791138.53740001</v>
      </c>
      <c r="P17" s="64">
        <v>12718</v>
      </c>
      <c r="Q17" s="64">
        <v>13674</v>
      </c>
      <c r="R17" s="65">
        <v>-6.9913704841304698</v>
      </c>
      <c r="S17" s="64">
        <v>56.348668540651097</v>
      </c>
      <c r="T17" s="64">
        <v>59.422824652625401</v>
      </c>
      <c r="U17" s="66">
        <v>-5.4555967187700602</v>
      </c>
    </row>
    <row r="18" spans="1:21" ht="12" thickBot="1" x14ac:dyDescent="0.2">
      <c r="A18" s="49"/>
      <c r="B18" s="38" t="s">
        <v>16</v>
      </c>
      <c r="C18" s="39"/>
      <c r="D18" s="64">
        <v>1829509.8975</v>
      </c>
      <c r="E18" s="64">
        <v>1712904</v>
      </c>
      <c r="F18" s="65">
        <v>106.80749753051001</v>
      </c>
      <c r="G18" s="64">
        <v>1777545.6932999999</v>
      </c>
      <c r="H18" s="65">
        <v>2.92336812470508</v>
      </c>
      <c r="I18" s="64">
        <v>259798.0583</v>
      </c>
      <c r="J18" s="65">
        <v>14.2004183008253</v>
      </c>
      <c r="K18" s="64">
        <v>294941.56660000002</v>
      </c>
      <c r="L18" s="65">
        <v>16.592629247827801</v>
      </c>
      <c r="M18" s="65">
        <v>-0.119154138581157</v>
      </c>
      <c r="N18" s="64">
        <v>34371537.076700002</v>
      </c>
      <c r="O18" s="64">
        <v>500070466.47640002</v>
      </c>
      <c r="P18" s="64">
        <v>99959</v>
      </c>
      <c r="Q18" s="64">
        <v>111297</v>
      </c>
      <c r="R18" s="65">
        <v>-10.1871568865288</v>
      </c>
      <c r="S18" s="64">
        <v>18.302603042247299</v>
      </c>
      <c r="T18" s="64">
        <v>18.603929315255598</v>
      </c>
      <c r="U18" s="66">
        <v>-1.6463574733752799</v>
      </c>
    </row>
    <row r="19" spans="1:21" ht="12" thickBot="1" x14ac:dyDescent="0.2">
      <c r="A19" s="49"/>
      <c r="B19" s="38" t="s">
        <v>17</v>
      </c>
      <c r="C19" s="39"/>
      <c r="D19" s="64">
        <v>467692.42749999999</v>
      </c>
      <c r="E19" s="64">
        <v>571673</v>
      </c>
      <c r="F19" s="65">
        <v>81.811180080220694</v>
      </c>
      <c r="G19" s="64">
        <v>574490.69850000006</v>
      </c>
      <c r="H19" s="65">
        <v>-18.5900783561599</v>
      </c>
      <c r="I19" s="64">
        <v>38758.580199999997</v>
      </c>
      <c r="J19" s="65">
        <v>8.2871943014300804</v>
      </c>
      <c r="K19" s="64">
        <v>62356.315000000002</v>
      </c>
      <c r="L19" s="65">
        <v>10.854190531337199</v>
      </c>
      <c r="M19" s="65">
        <v>-0.37843376087891001</v>
      </c>
      <c r="N19" s="64">
        <v>9772673.3813000005</v>
      </c>
      <c r="O19" s="64">
        <v>162818077.65329999</v>
      </c>
      <c r="P19" s="64">
        <v>11090</v>
      </c>
      <c r="Q19" s="64">
        <v>13023</v>
      </c>
      <c r="R19" s="65">
        <v>-14.8429701297704</v>
      </c>
      <c r="S19" s="64">
        <v>42.172446122632998</v>
      </c>
      <c r="T19" s="64">
        <v>39.531467042924099</v>
      </c>
      <c r="U19" s="66">
        <v>6.2623331642401299</v>
      </c>
    </row>
    <row r="20" spans="1:21" ht="12" thickBot="1" x14ac:dyDescent="0.2">
      <c r="A20" s="49"/>
      <c r="B20" s="38" t="s">
        <v>18</v>
      </c>
      <c r="C20" s="39"/>
      <c r="D20" s="64">
        <v>926129.36490000004</v>
      </c>
      <c r="E20" s="64">
        <v>1073752</v>
      </c>
      <c r="F20" s="65">
        <v>86.251701035248402</v>
      </c>
      <c r="G20" s="64">
        <v>1235109.7186</v>
      </c>
      <c r="H20" s="65">
        <v>-25.016429637540998</v>
      </c>
      <c r="I20" s="64">
        <v>24604.164499999999</v>
      </c>
      <c r="J20" s="65">
        <v>2.65666605902909</v>
      </c>
      <c r="K20" s="64">
        <v>57812.747600000002</v>
      </c>
      <c r="L20" s="65">
        <v>4.68077829276017</v>
      </c>
      <c r="M20" s="65">
        <v>-0.57441627458647204</v>
      </c>
      <c r="N20" s="64">
        <v>17677795.295299999</v>
      </c>
      <c r="O20" s="64">
        <v>234806105.278</v>
      </c>
      <c r="P20" s="64">
        <v>36740</v>
      </c>
      <c r="Q20" s="64">
        <v>44267</v>
      </c>
      <c r="R20" s="65">
        <v>-17.003637020805598</v>
      </c>
      <c r="S20" s="64">
        <v>25.2076582716385</v>
      </c>
      <c r="T20" s="64">
        <v>28.6002083651479</v>
      </c>
      <c r="U20" s="66">
        <v>-13.458410364624401</v>
      </c>
    </row>
    <row r="21" spans="1:21" ht="12" thickBot="1" x14ac:dyDescent="0.2">
      <c r="A21" s="49"/>
      <c r="B21" s="38" t="s">
        <v>19</v>
      </c>
      <c r="C21" s="39"/>
      <c r="D21" s="64">
        <v>342734.92129999999</v>
      </c>
      <c r="E21" s="64">
        <v>371167</v>
      </c>
      <c r="F21" s="65">
        <v>92.339815042824398</v>
      </c>
      <c r="G21" s="64">
        <v>352509.81</v>
      </c>
      <c r="H21" s="65">
        <v>-2.7729409005667001</v>
      </c>
      <c r="I21" s="64">
        <v>39258.7978</v>
      </c>
      <c r="J21" s="65">
        <v>11.4545660101079</v>
      </c>
      <c r="K21" s="64">
        <v>45722.134400000003</v>
      </c>
      <c r="L21" s="65">
        <v>12.970457304436399</v>
      </c>
      <c r="M21" s="65">
        <v>-0.14136121781751301</v>
      </c>
      <c r="N21" s="64">
        <v>6611245.9249999998</v>
      </c>
      <c r="O21" s="64">
        <v>95244751.831699997</v>
      </c>
      <c r="P21" s="64">
        <v>34597</v>
      </c>
      <c r="Q21" s="64">
        <v>41447</v>
      </c>
      <c r="R21" s="65">
        <v>-16.5271310348155</v>
      </c>
      <c r="S21" s="64">
        <v>9.9064925080209303</v>
      </c>
      <c r="T21" s="64">
        <v>10.1457365406423</v>
      </c>
      <c r="U21" s="66">
        <v>-2.4150225968235501</v>
      </c>
    </row>
    <row r="22" spans="1:21" ht="12" thickBot="1" x14ac:dyDescent="0.2">
      <c r="A22" s="49"/>
      <c r="B22" s="38" t="s">
        <v>20</v>
      </c>
      <c r="C22" s="39"/>
      <c r="D22" s="64">
        <v>1139975.7472999999</v>
      </c>
      <c r="E22" s="64">
        <v>1076914</v>
      </c>
      <c r="F22" s="65">
        <v>105.85578303374299</v>
      </c>
      <c r="G22" s="64">
        <v>1024692.155</v>
      </c>
      <c r="H22" s="65">
        <v>11.2505586909661</v>
      </c>
      <c r="I22" s="64">
        <v>149962.69349999999</v>
      </c>
      <c r="J22" s="65">
        <v>13.1549020981527</v>
      </c>
      <c r="K22" s="64">
        <v>138552.99969999999</v>
      </c>
      <c r="L22" s="65">
        <v>13.521426803545699</v>
      </c>
      <c r="M22" s="65">
        <v>8.2348948234284E-2</v>
      </c>
      <c r="N22" s="64">
        <v>23214222.471000001</v>
      </c>
      <c r="O22" s="64">
        <v>269130463.77890003</v>
      </c>
      <c r="P22" s="64">
        <v>77407</v>
      </c>
      <c r="Q22" s="64">
        <v>87491</v>
      </c>
      <c r="R22" s="65">
        <v>-11.525756934999</v>
      </c>
      <c r="S22" s="64">
        <v>14.727036925601</v>
      </c>
      <c r="T22" s="64">
        <v>15.016318296739099</v>
      </c>
      <c r="U22" s="66">
        <v>-1.96428767442805</v>
      </c>
    </row>
    <row r="23" spans="1:21" ht="12" thickBot="1" x14ac:dyDescent="0.2">
      <c r="A23" s="49"/>
      <c r="B23" s="38" t="s">
        <v>21</v>
      </c>
      <c r="C23" s="39"/>
      <c r="D23" s="64">
        <v>2441550.2758999998</v>
      </c>
      <c r="E23" s="64">
        <v>2707622</v>
      </c>
      <c r="F23" s="65">
        <v>90.173232301259205</v>
      </c>
      <c r="G23" s="64">
        <v>2584422.4369000001</v>
      </c>
      <c r="H23" s="65">
        <v>-5.5282046371402904</v>
      </c>
      <c r="I23" s="64">
        <v>270713.97450000001</v>
      </c>
      <c r="J23" s="65">
        <v>11.0877902934114</v>
      </c>
      <c r="K23" s="64">
        <v>284088.2991</v>
      </c>
      <c r="L23" s="65">
        <v>10.9923321761887</v>
      </c>
      <c r="M23" s="65">
        <v>-4.7078055106001E-2</v>
      </c>
      <c r="N23" s="64">
        <v>46311925.365699999</v>
      </c>
      <c r="O23" s="64">
        <v>573587715.5007</v>
      </c>
      <c r="P23" s="64">
        <v>84065</v>
      </c>
      <c r="Q23" s="64">
        <v>99945</v>
      </c>
      <c r="R23" s="65">
        <v>-15.8887388063435</v>
      </c>
      <c r="S23" s="64">
        <v>29.0436004984238</v>
      </c>
      <c r="T23" s="64">
        <v>29.5799608324579</v>
      </c>
      <c r="U23" s="66">
        <v>-1.84674188058438</v>
      </c>
    </row>
    <row r="24" spans="1:21" ht="12" thickBot="1" x14ac:dyDescent="0.2">
      <c r="A24" s="49"/>
      <c r="B24" s="38" t="s">
        <v>22</v>
      </c>
      <c r="C24" s="39"/>
      <c r="D24" s="64">
        <v>345559.76539999997</v>
      </c>
      <c r="E24" s="64">
        <v>367856</v>
      </c>
      <c r="F24" s="65">
        <v>93.938868850854703</v>
      </c>
      <c r="G24" s="64">
        <v>363734.80249999999</v>
      </c>
      <c r="H24" s="65">
        <v>-4.9967825391137799</v>
      </c>
      <c r="I24" s="64">
        <v>56722.826000000001</v>
      </c>
      <c r="J24" s="65">
        <v>16.414765745179</v>
      </c>
      <c r="K24" s="64">
        <v>63124.839200000002</v>
      </c>
      <c r="L24" s="65">
        <v>17.3546327615983</v>
      </c>
      <c r="M24" s="65">
        <v>-0.10141828923660801</v>
      </c>
      <c r="N24" s="64">
        <v>6467567.4479</v>
      </c>
      <c r="O24" s="64">
        <v>71526376.840100005</v>
      </c>
      <c r="P24" s="64">
        <v>37811</v>
      </c>
      <c r="Q24" s="64">
        <v>43865</v>
      </c>
      <c r="R24" s="65">
        <v>-13.8014362247806</v>
      </c>
      <c r="S24" s="64">
        <v>9.1391331993335303</v>
      </c>
      <c r="T24" s="64">
        <v>9.3745270397811495</v>
      </c>
      <c r="U24" s="66">
        <v>-2.5756692162532802</v>
      </c>
    </row>
    <row r="25" spans="1:21" ht="12" thickBot="1" x14ac:dyDescent="0.2">
      <c r="A25" s="49"/>
      <c r="B25" s="38" t="s">
        <v>23</v>
      </c>
      <c r="C25" s="39"/>
      <c r="D25" s="64">
        <v>211761.56690000001</v>
      </c>
      <c r="E25" s="64">
        <v>334139</v>
      </c>
      <c r="F25" s="65">
        <v>63.375291989262003</v>
      </c>
      <c r="G25" s="64">
        <v>248586.88370000001</v>
      </c>
      <c r="H25" s="65">
        <v>-14.813861556928201</v>
      </c>
      <c r="I25" s="64">
        <v>21977.698100000001</v>
      </c>
      <c r="J25" s="65">
        <v>10.3785112764955</v>
      </c>
      <c r="K25" s="64">
        <v>29895.063099999999</v>
      </c>
      <c r="L25" s="65">
        <v>12.0260017966507</v>
      </c>
      <c r="M25" s="65">
        <v>-0.26483854452877897</v>
      </c>
      <c r="N25" s="64">
        <v>4416507.2089999998</v>
      </c>
      <c r="O25" s="64">
        <v>60501615.456200004</v>
      </c>
      <c r="P25" s="64">
        <v>18168</v>
      </c>
      <c r="Q25" s="64">
        <v>22603</v>
      </c>
      <c r="R25" s="65">
        <v>-19.621289209396998</v>
      </c>
      <c r="S25" s="64">
        <v>11.6557445453545</v>
      </c>
      <c r="T25" s="64">
        <v>12.640120107950301</v>
      </c>
      <c r="U25" s="66">
        <v>-8.4454112627934794</v>
      </c>
    </row>
    <row r="26" spans="1:21" ht="12" thickBot="1" x14ac:dyDescent="0.2">
      <c r="A26" s="49"/>
      <c r="B26" s="38" t="s">
        <v>24</v>
      </c>
      <c r="C26" s="39"/>
      <c r="D26" s="64">
        <v>431298.99810000003</v>
      </c>
      <c r="E26" s="64">
        <v>734149</v>
      </c>
      <c r="F26" s="65">
        <v>58.748155769469101</v>
      </c>
      <c r="G26" s="64">
        <v>482855.2807</v>
      </c>
      <c r="H26" s="65">
        <v>-10.677377810854299</v>
      </c>
      <c r="I26" s="64">
        <v>86505.357600000003</v>
      </c>
      <c r="J26" s="65">
        <v>20.0569345120396</v>
      </c>
      <c r="K26" s="64">
        <v>99437.770999999993</v>
      </c>
      <c r="L26" s="65">
        <v>20.593700633416301</v>
      </c>
      <c r="M26" s="65">
        <v>-0.13005534285357201</v>
      </c>
      <c r="N26" s="64">
        <v>11073670.6884</v>
      </c>
      <c r="O26" s="64">
        <v>135361123.8256</v>
      </c>
      <c r="P26" s="64">
        <v>38500</v>
      </c>
      <c r="Q26" s="64">
        <v>46700</v>
      </c>
      <c r="R26" s="65">
        <v>-17.558886509636</v>
      </c>
      <c r="S26" s="64">
        <v>11.202571379220799</v>
      </c>
      <c r="T26" s="64">
        <v>12.002618576017101</v>
      </c>
      <c r="U26" s="66">
        <v>-7.1416389122976502</v>
      </c>
    </row>
    <row r="27" spans="1:21" ht="12" thickBot="1" x14ac:dyDescent="0.2">
      <c r="A27" s="49"/>
      <c r="B27" s="38" t="s">
        <v>25</v>
      </c>
      <c r="C27" s="39"/>
      <c r="D27" s="64">
        <v>315979.52269999997</v>
      </c>
      <c r="E27" s="64">
        <v>288886</v>
      </c>
      <c r="F27" s="65">
        <v>109.37862087467001</v>
      </c>
      <c r="G27" s="64">
        <v>268343.57179999998</v>
      </c>
      <c r="H27" s="65">
        <v>17.751850950058799</v>
      </c>
      <c r="I27" s="64">
        <v>90866.096699999995</v>
      </c>
      <c r="J27" s="65">
        <v>28.756957388745398</v>
      </c>
      <c r="K27" s="64">
        <v>79779.909499999994</v>
      </c>
      <c r="L27" s="65">
        <v>29.730508901275599</v>
      </c>
      <c r="M27" s="65">
        <v>0.13895963619763199</v>
      </c>
      <c r="N27" s="64">
        <v>5025557.3130000001</v>
      </c>
      <c r="O27" s="64">
        <v>59710885.787799999</v>
      </c>
      <c r="P27" s="64">
        <v>44864</v>
      </c>
      <c r="Q27" s="64">
        <v>49019</v>
      </c>
      <c r="R27" s="65">
        <v>-8.4763051061833092</v>
      </c>
      <c r="S27" s="64">
        <v>7.0430528419222496</v>
      </c>
      <c r="T27" s="64">
        <v>7.0483384361166097</v>
      </c>
      <c r="U27" s="66">
        <v>-7.5046919467827003E-2</v>
      </c>
    </row>
    <row r="28" spans="1:21" ht="12" thickBot="1" x14ac:dyDescent="0.2">
      <c r="A28" s="49"/>
      <c r="B28" s="38" t="s">
        <v>26</v>
      </c>
      <c r="C28" s="39"/>
      <c r="D28" s="64">
        <v>856367.72409999999</v>
      </c>
      <c r="E28" s="64">
        <v>844700</v>
      </c>
      <c r="F28" s="65">
        <v>101.38128614892899</v>
      </c>
      <c r="G28" s="64">
        <v>856488.14</v>
      </c>
      <c r="H28" s="65">
        <v>-1.405926064546E-2</v>
      </c>
      <c r="I28" s="64">
        <v>65518.854899999998</v>
      </c>
      <c r="J28" s="65">
        <v>7.6507851774606603</v>
      </c>
      <c r="K28" s="64">
        <v>62561.366499999996</v>
      </c>
      <c r="L28" s="65">
        <v>7.3044054643885703</v>
      </c>
      <c r="M28" s="65">
        <v>4.7273398352E-2</v>
      </c>
      <c r="N28" s="64">
        <v>17914994.440099999</v>
      </c>
      <c r="O28" s="64">
        <v>202364617.77500001</v>
      </c>
      <c r="P28" s="64">
        <v>48794</v>
      </c>
      <c r="Q28" s="64">
        <v>60924</v>
      </c>
      <c r="R28" s="65">
        <v>-19.910051867901</v>
      </c>
      <c r="S28" s="64">
        <v>17.5506768065746</v>
      </c>
      <c r="T28" s="64">
        <v>18.6699958768302</v>
      </c>
      <c r="U28" s="66">
        <v>-6.3776404898315304</v>
      </c>
    </row>
    <row r="29" spans="1:21" ht="12" thickBot="1" x14ac:dyDescent="0.2">
      <c r="A29" s="49"/>
      <c r="B29" s="38" t="s">
        <v>27</v>
      </c>
      <c r="C29" s="39"/>
      <c r="D29" s="64">
        <v>656115.37860000005</v>
      </c>
      <c r="E29" s="64">
        <v>645541</v>
      </c>
      <c r="F29" s="65">
        <v>101.63806460008</v>
      </c>
      <c r="G29" s="64">
        <v>556058.06869999995</v>
      </c>
      <c r="H29" s="65">
        <v>17.9940397473096</v>
      </c>
      <c r="I29" s="64">
        <v>110051.675</v>
      </c>
      <c r="J29" s="65">
        <v>16.773219861851899</v>
      </c>
      <c r="K29" s="64">
        <v>121491.99830000001</v>
      </c>
      <c r="L29" s="65">
        <v>21.848796940225</v>
      </c>
      <c r="M29" s="65">
        <v>-9.4165241004188993E-2</v>
      </c>
      <c r="N29" s="64">
        <v>13251351.675100001</v>
      </c>
      <c r="O29" s="64">
        <v>144560182.46430001</v>
      </c>
      <c r="P29" s="64">
        <v>105698</v>
      </c>
      <c r="Q29" s="64">
        <v>119539</v>
      </c>
      <c r="R29" s="65">
        <v>-11.5786479726282</v>
      </c>
      <c r="S29" s="64">
        <v>6.2074531079112196</v>
      </c>
      <c r="T29" s="64">
        <v>6.4970467680004003</v>
      </c>
      <c r="U29" s="66">
        <v>-4.6652573133433002</v>
      </c>
    </row>
    <row r="30" spans="1:21" ht="12" thickBot="1" x14ac:dyDescent="0.2">
      <c r="A30" s="49"/>
      <c r="B30" s="38" t="s">
        <v>28</v>
      </c>
      <c r="C30" s="39"/>
      <c r="D30" s="64">
        <v>1251289.0257999999</v>
      </c>
      <c r="E30" s="64">
        <v>1084213</v>
      </c>
      <c r="F30" s="65">
        <v>115.409889551223</v>
      </c>
      <c r="G30" s="64">
        <v>1118206.7969</v>
      </c>
      <c r="H30" s="65">
        <v>11.901396885526299</v>
      </c>
      <c r="I30" s="64">
        <v>204379.85620000001</v>
      </c>
      <c r="J30" s="65">
        <v>16.3335450072641</v>
      </c>
      <c r="K30" s="64">
        <v>244011.26120000001</v>
      </c>
      <c r="L30" s="65">
        <v>21.821657843296201</v>
      </c>
      <c r="M30" s="65">
        <v>-0.16241629507220501</v>
      </c>
      <c r="N30" s="64">
        <v>24488554.789500002</v>
      </c>
      <c r="O30" s="64">
        <v>270977746.98210001</v>
      </c>
      <c r="P30" s="64">
        <v>89183</v>
      </c>
      <c r="Q30" s="64">
        <v>103491</v>
      </c>
      <c r="R30" s="65">
        <v>-13.825356794310601</v>
      </c>
      <c r="S30" s="64">
        <v>14.030577865736699</v>
      </c>
      <c r="T30" s="64">
        <v>14.386943240475</v>
      </c>
      <c r="U30" s="66">
        <v>-2.5399194398723202</v>
      </c>
    </row>
    <row r="31" spans="1:21" ht="12" thickBot="1" x14ac:dyDescent="0.2">
      <c r="A31" s="49"/>
      <c r="B31" s="38" t="s">
        <v>29</v>
      </c>
      <c r="C31" s="39"/>
      <c r="D31" s="64">
        <v>696486.05550000002</v>
      </c>
      <c r="E31" s="64">
        <v>731153</v>
      </c>
      <c r="F31" s="65">
        <v>95.258592319254703</v>
      </c>
      <c r="G31" s="64">
        <v>957079.00890000002</v>
      </c>
      <c r="H31" s="65">
        <v>-27.2279457575302</v>
      </c>
      <c r="I31" s="64">
        <v>50496.863599999997</v>
      </c>
      <c r="J31" s="65">
        <v>7.2502332532341702</v>
      </c>
      <c r="K31" s="64">
        <v>21582.640500000001</v>
      </c>
      <c r="L31" s="65">
        <v>2.2550531669068401</v>
      </c>
      <c r="M31" s="65">
        <v>1.33969812915153</v>
      </c>
      <c r="N31" s="64">
        <v>16439712.7194</v>
      </c>
      <c r="O31" s="64">
        <v>213766569.42129999</v>
      </c>
      <c r="P31" s="64">
        <v>33356</v>
      </c>
      <c r="Q31" s="64">
        <v>44196</v>
      </c>
      <c r="R31" s="65">
        <v>-24.5271065254774</v>
      </c>
      <c r="S31" s="64">
        <v>20.880383004556901</v>
      </c>
      <c r="T31" s="64">
        <v>23.934496599239701</v>
      </c>
      <c r="U31" s="66">
        <v>-14.6267125177556</v>
      </c>
    </row>
    <row r="32" spans="1:21" ht="12" thickBot="1" x14ac:dyDescent="0.2">
      <c r="A32" s="49"/>
      <c r="B32" s="38" t="s">
        <v>30</v>
      </c>
      <c r="C32" s="39"/>
      <c r="D32" s="64">
        <v>143890.42199999999</v>
      </c>
      <c r="E32" s="64">
        <v>139686</v>
      </c>
      <c r="F32" s="65">
        <v>103.009909368154</v>
      </c>
      <c r="G32" s="64">
        <v>141724.60500000001</v>
      </c>
      <c r="H32" s="65">
        <v>1.5281870074713</v>
      </c>
      <c r="I32" s="64">
        <v>37000.094100000002</v>
      </c>
      <c r="J32" s="65">
        <v>25.714077132945</v>
      </c>
      <c r="K32" s="64">
        <v>38046.174800000001</v>
      </c>
      <c r="L32" s="65">
        <v>26.845144355844202</v>
      </c>
      <c r="M32" s="65">
        <v>-2.7495029539736999E-2</v>
      </c>
      <c r="N32" s="64">
        <v>2627847.7521000002</v>
      </c>
      <c r="O32" s="64">
        <v>34223299.363399997</v>
      </c>
      <c r="P32" s="64">
        <v>30083</v>
      </c>
      <c r="Q32" s="64">
        <v>32078</v>
      </c>
      <c r="R32" s="65">
        <v>-6.2192156618243102</v>
      </c>
      <c r="S32" s="64">
        <v>4.7831141176079504</v>
      </c>
      <c r="T32" s="64">
        <v>4.9914085946754803</v>
      </c>
      <c r="U32" s="66">
        <v>-4.3547879466379102</v>
      </c>
    </row>
    <row r="33" spans="1:21" ht="12" thickBot="1" x14ac:dyDescent="0.2">
      <c r="A33" s="49"/>
      <c r="B33" s="38" t="s">
        <v>31</v>
      </c>
      <c r="C33" s="39"/>
      <c r="D33" s="64">
        <v>162.00399999999999</v>
      </c>
      <c r="E33" s="67"/>
      <c r="F33" s="67"/>
      <c r="G33" s="64">
        <v>173.7747</v>
      </c>
      <c r="H33" s="65">
        <v>-6.7735406822742199</v>
      </c>
      <c r="I33" s="64">
        <v>33.598799999999997</v>
      </c>
      <c r="J33" s="65">
        <v>20.739487913878701</v>
      </c>
      <c r="K33" s="64">
        <v>25.755700000000001</v>
      </c>
      <c r="L33" s="65">
        <v>14.8213174875284</v>
      </c>
      <c r="M33" s="65">
        <v>0.30451899967774099</v>
      </c>
      <c r="N33" s="64">
        <v>2976.4883</v>
      </c>
      <c r="O33" s="64">
        <v>25133.308700000001</v>
      </c>
      <c r="P33" s="64">
        <v>28</v>
      </c>
      <c r="Q33" s="64">
        <v>39</v>
      </c>
      <c r="R33" s="65">
        <v>-28.205128205128201</v>
      </c>
      <c r="S33" s="64">
        <v>5.7858571428571404</v>
      </c>
      <c r="T33" s="64">
        <v>5.08876666666667</v>
      </c>
      <c r="U33" s="66">
        <v>12.048179880332199</v>
      </c>
    </row>
    <row r="34" spans="1:21" ht="12" thickBot="1" x14ac:dyDescent="0.2">
      <c r="A34" s="49"/>
      <c r="B34" s="38" t="s">
        <v>40</v>
      </c>
      <c r="C34" s="39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4">
        <v>3.9</v>
      </c>
      <c r="O34" s="64">
        <v>25.9</v>
      </c>
      <c r="P34" s="67"/>
      <c r="Q34" s="67"/>
      <c r="R34" s="67"/>
      <c r="S34" s="67"/>
      <c r="T34" s="67"/>
      <c r="U34" s="68"/>
    </row>
    <row r="35" spans="1:21" ht="12" thickBot="1" x14ac:dyDescent="0.2">
      <c r="A35" s="49"/>
      <c r="B35" s="38" t="s">
        <v>32</v>
      </c>
      <c r="C35" s="39"/>
      <c r="D35" s="64">
        <v>171202.59020000001</v>
      </c>
      <c r="E35" s="64">
        <v>130502</v>
      </c>
      <c r="F35" s="65">
        <v>131.187713751513</v>
      </c>
      <c r="G35" s="64">
        <v>151282.4197</v>
      </c>
      <c r="H35" s="65">
        <v>13.167538263535601</v>
      </c>
      <c r="I35" s="64">
        <v>21094.631700000002</v>
      </c>
      <c r="J35" s="65">
        <v>12.3214442464668</v>
      </c>
      <c r="K35" s="64">
        <v>21676.423200000001</v>
      </c>
      <c r="L35" s="65">
        <v>14.328448238060499</v>
      </c>
      <c r="M35" s="65">
        <v>-2.6839829368158999E-2</v>
      </c>
      <c r="N35" s="64">
        <v>3253122.0345000001</v>
      </c>
      <c r="O35" s="64">
        <v>32434197.0988</v>
      </c>
      <c r="P35" s="64">
        <v>15254</v>
      </c>
      <c r="Q35" s="64">
        <v>20575</v>
      </c>
      <c r="R35" s="65">
        <v>-25.861482381531001</v>
      </c>
      <c r="S35" s="64">
        <v>11.2234555001967</v>
      </c>
      <c r="T35" s="64">
        <v>11.630562921020701</v>
      </c>
      <c r="U35" s="66">
        <v>-3.6272912635226602</v>
      </c>
    </row>
    <row r="36" spans="1:21" ht="12" customHeight="1" thickBot="1" x14ac:dyDescent="0.2">
      <c r="A36" s="49"/>
      <c r="B36" s="38" t="s">
        <v>41</v>
      </c>
      <c r="C36" s="39"/>
      <c r="D36" s="67"/>
      <c r="E36" s="64">
        <v>621147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8"/>
    </row>
    <row r="37" spans="1:21" ht="12" thickBot="1" x14ac:dyDescent="0.2">
      <c r="A37" s="49"/>
      <c r="B37" s="38" t="s">
        <v>42</v>
      </c>
      <c r="C37" s="39"/>
      <c r="D37" s="67"/>
      <c r="E37" s="64">
        <v>266695</v>
      </c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8"/>
    </row>
    <row r="38" spans="1:21" ht="12" thickBot="1" x14ac:dyDescent="0.2">
      <c r="A38" s="49"/>
      <c r="B38" s="38" t="s">
        <v>43</v>
      </c>
      <c r="C38" s="39"/>
      <c r="D38" s="67"/>
      <c r="E38" s="64">
        <v>290876</v>
      </c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8"/>
    </row>
    <row r="39" spans="1:21" ht="12" customHeight="1" thickBot="1" x14ac:dyDescent="0.2">
      <c r="A39" s="49"/>
      <c r="B39" s="38" t="s">
        <v>33</v>
      </c>
      <c r="C39" s="39"/>
      <c r="D39" s="64">
        <v>320373.5037</v>
      </c>
      <c r="E39" s="64">
        <v>378433</v>
      </c>
      <c r="F39" s="65">
        <v>84.6579192882228</v>
      </c>
      <c r="G39" s="64">
        <v>700532.06409999996</v>
      </c>
      <c r="H39" s="65">
        <v>-54.267117792588699</v>
      </c>
      <c r="I39" s="64">
        <v>17567.805199999999</v>
      </c>
      <c r="J39" s="65">
        <v>5.4835387437191496</v>
      </c>
      <c r="K39" s="64">
        <v>34757.790999999997</v>
      </c>
      <c r="L39" s="65">
        <v>4.9616274231008504</v>
      </c>
      <c r="M39" s="65">
        <v>-0.49456496818224099</v>
      </c>
      <c r="N39" s="64">
        <v>6404910.0743000004</v>
      </c>
      <c r="O39" s="64">
        <v>86411423.162900001</v>
      </c>
      <c r="P39" s="64">
        <v>493</v>
      </c>
      <c r="Q39" s="64">
        <v>631</v>
      </c>
      <c r="R39" s="65">
        <v>-21.870047543581599</v>
      </c>
      <c r="S39" s="64">
        <v>649.84483509127801</v>
      </c>
      <c r="T39" s="64">
        <v>769.72178526149003</v>
      </c>
      <c r="U39" s="66">
        <v>-18.447011301301401</v>
      </c>
    </row>
    <row r="40" spans="1:21" ht="12" thickBot="1" x14ac:dyDescent="0.2">
      <c r="A40" s="49"/>
      <c r="B40" s="38" t="s">
        <v>34</v>
      </c>
      <c r="C40" s="39"/>
      <c r="D40" s="64">
        <v>292846.6151</v>
      </c>
      <c r="E40" s="64">
        <v>475572</v>
      </c>
      <c r="F40" s="65">
        <v>61.577766373966497</v>
      </c>
      <c r="G40" s="64">
        <v>763035.81290000002</v>
      </c>
      <c r="H40" s="65">
        <v>-61.620855777790403</v>
      </c>
      <c r="I40" s="64">
        <v>20423.7258</v>
      </c>
      <c r="J40" s="65">
        <v>6.9742058630337196</v>
      </c>
      <c r="K40" s="64">
        <v>3394.5900999999999</v>
      </c>
      <c r="L40" s="65">
        <v>0.44487952499876698</v>
      </c>
      <c r="M40" s="65">
        <v>5.0165513945262497</v>
      </c>
      <c r="N40" s="64">
        <v>7550324.3879000004</v>
      </c>
      <c r="O40" s="64">
        <v>118065974.2368</v>
      </c>
      <c r="P40" s="64">
        <v>1653</v>
      </c>
      <c r="Q40" s="64">
        <v>2395</v>
      </c>
      <c r="R40" s="65">
        <v>-30.9812108559499</v>
      </c>
      <c r="S40" s="64">
        <v>177.16068669086499</v>
      </c>
      <c r="T40" s="64">
        <v>210.656843298539</v>
      </c>
      <c r="U40" s="66">
        <v>-18.907217641418601</v>
      </c>
    </row>
    <row r="41" spans="1:21" ht="12" thickBot="1" x14ac:dyDescent="0.2">
      <c r="A41" s="49"/>
      <c r="B41" s="38" t="s">
        <v>44</v>
      </c>
      <c r="C41" s="39"/>
      <c r="D41" s="67"/>
      <c r="E41" s="64">
        <v>169516</v>
      </c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8"/>
    </row>
    <row r="42" spans="1:21" ht="12" thickBot="1" x14ac:dyDescent="0.2">
      <c r="A42" s="49"/>
      <c r="B42" s="38" t="s">
        <v>45</v>
      </c>
      <c r="C42" s="39"/>
      <c r="D42" s="67"/>
      <c r="E42" s="64">
        <v>75618</v>
      </c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8"/>
    </row>
    <row r="43" spans="1:21" ht="12" thickBot="1" x14ac:dyDescent="0.2">
      <c r="A43" s="50"/>
      <c r="B43" s="38" t="s">
        <v>35</v>
      </c>
      <c r="C43" s="39"/>
      <c r="D43" s="69">
        <v>12775.5008</v>
      </c>
      <c r="E43" s="70"/>
      <c r="F43" s="70"/>
      <c r="G43" s="69">
        <v>37383.123800000001</v>
      </c>
      <c r="H43" s="71">
        <v>-65.825486205088097</v>
      </c>
      <c r="I43" s="69">
        <v>1626.7394999999999</v>
      </c>
      <c r="J43" s="71">
        <v>12.7332738298604</v>
      </c>
      <c r="K43" s="69">
        <v>3734.7139999999999</v>
      </c>
      <c r="L43" s="71">
        <v>9.9903743196549009</v>
      </c>
      <c r="M43" s="71">
        <v>-0.56442728947919396</v>
      </c>
      <c r="N43" s="69">
        <v>615372.92409999995</v>
      </c>
      <c r="O43" s="69">
        <v>12005846.046700001</v>
      </c>
      <c r="P43" s="69">
        <v>35</v>
      </c>
      <c r="Q43" s="69">
        <v>41</v>
      </c>
      <c r="R43" s="71">
        <v>-14.634146341463399</v>
      </c>
      <c r="S43" s="69">
        <v>365.01430857142901</v>
      </c>
      <c r="T43" s="69">
        <v>377.55868780487799</v>
      </c>
      <c r="U43" s="72">
        <v>-3.4366815050470101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43:C43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9" workbookViewId="0">
      <selection sqref="A1:H31"/>
    </sheetView>
  </sheetViews>
  <sheetFormatPr defaultRowHeight="13.5" x14ac:dyDescent="0.15"/>
  <cols>
    <col min="1" max="1" width="9" style="28"/>
    <col min="2" max="2" width="9" style="29"/>
    <col min="3" max="8" width="9" style="28"/>
    <col min="9" max="16384" width="9" style="3"/>
  </cols>
  <sheetData>
    <row r="1" spans="1:8" ht="14.25" x14ac:dyDescent="0.2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 x14ac:dyDescent="0.2">
      <c r="A2" s="32">
        <v>1</v>
      </c>
      <c r="B2" s="33">
        <v>12</v>
      </c>
      <c r="C2" s="32">
        <v>53328</v>
      </c>
      <c r="D2" s="32">
        <v>533138.38395555597</v>
      </c>
      <c r="E2" s="32">
        <v>417739.586649573</v>
      </c>
      <c r="F2" s="32">
        <v>115398.797305983</v>
      </c>
      <c r="G2" s="32">
        <v>417739.586649573</v>
      </c>
      <c r="H2" s="32">
        <v>0.216451864616829</v>
      </c>
    </row>
    <row r="3" spans="1:8" ht="14.25" x14ac:dyDescent="0.2">
      <c r="A3" s="32">
        <v>2</v>
      </c>
      <c r="B3" s="33">
        <v>13</v>
      </c>
      <c r="C3" s="32">
        <v>21277.741999999998</v>
      </c>
      <c r="D3" s="32">
        <v>226447.72868038699</v>
      </c>
      <c r="E3" s="32">
        <v>192368.87364578299</v>
      </c>
      <c r="F3" s="32">
        <v>34078.855034603999</v>
      </c>
      <c r="G3" s="32">
        <v>192368.87364578299</v>
      </c>
      <c r="H3" s="32">
        <v>0.15049325172390501</v>
      </c>
    </row>
    <row r="4" spans="1:8" ht="14.25" x14ac:dyDescent="0.2">
      <c r="A4" s="32">
        <v>3</v>
      </c>
      <c r="B4" s="33">
        <v>14</v>
      </c>
      <c r="C4" s="32">
        <v>128887</v>
      </c>
      <c r="D4" s="32">
        <v>157372.19212393201</v>
      </c>
      <c r="E4" s="32">
        <v>117266.51379487199</v>
      </c>
      <c r="F4" s="32">
        <v>40105.678329059803</v>
      </c>
      <c r="G4" s="32">
        <v>117266.51379487199</v>
      </c>
      <c r="H4" s="32">
        <v>0.25484602957984098</v>
      </c>
    </row>
    <row r="5" spans="1:8" ht="14.25" x14ac:dyDescent="0.2">
      <c r="A5" s="32">
        <v>4</v>
      </c>
      <c r="B5" s="33">
        <v>15</v>
      </c>
      <c r="C5" s="32">
        <v>2878</v>
      </c>
      <c r="D5" s="32">
        <v>37403.184096581201</v>
      </c>
      <c r="E5" s="32">
        <v>28396.376281196601</v>
      </c>
      <c r="F5" s="32">
        <v>9006.80781538462</v>
      </c>
      <c r="G5" s="32">
        <v>28396.376281196601</v>
      </c>
      <c r="H5" s="32">
        <v>0.240803237289305</v>
      </c>
    </row>
    <row r="6" spans="1:8" ht="14.25" x14ac:dyDescent="0.2">
      <c r="A6" s="32">
        <v>5</v>
      </c>
      <c r="B6" s="33">
        <v>16</v>
      </c>
      <c r="C6" s="32">
        <v>3345</v>
      </c>
      <c r="D6" s="32">
        <v>169680.398382051</v>
      </c>
      <c r="E6" s="32">
        <v>170122.620457265</v>
      </c>
      <c r="F6" s="32">
        <v>-442.222075213675</v>
      </c>
      <c r="G6" s="32">
        <v>170122.620457265</v>
      </c>
      <c r="H6" s="32">
        <v>-2.6062060169022602E-3</v>
      </c>
    </row>
    <row r="7" spans="1:8" ht="14.25" x14ac:dyDescent="0.2">
      <c r="A7" s="32">
        <v>6</v>
      </c>
      <c r="B7" s="33">
        <v>17</v>
      </c>
      <c r="C7" s="32">
        <v>19885</v>
      </c>
      <c r="D7" s="32">
        <v>290225.40996752097</v>
      </c>
      <c r="E7" s="32">
        <v>214619.45757350401</v>
      </c>
      <c r="F7" s="32">
        <v>75605.952394017106</v>
      </c>
      <c r="G7" s="32">
        <v>214619.45757350401</v>
      </c>
      <c r="H7" s="32">
        <v>0.26050769435549398</v>
      </c>
    </row>
    <row r="8" spans="1:8" ht="14.25" x14ac:dyDescent="0.2">
      <c r="A8" s="32">
        <v>7</v>
      </c>
      <c r="B8" s="33">
        <v>18</v>
      </c>
      <c r="C8" s="32">
        <v>42692</v>
      </c>
      <c r="D8" s="32">
        <v>123920.20184786301</v>
      </c>
      <c r="E8" s="32">
        <v>110724.213073504</v>
      </c>
      <c r="F8" s="32">
        <v>13195.988774359001</v>
      </c>
      <c r="G8" s="32">
        <v>110724.213073504</v>
      </c>
      <c r="H8" s="32">
        <v>0.106487792769735</v>
      </c>
    </row>
    <row r="9" spans="1:8" ht="14.25" x14ac:dyDescent="0.2">
      <c r="A9" s="32">
        <v>8</v>
      </c>
      <c r="B9" s="33">
        <v>19</v>
      </c>
      <c r="C9" s="32">
        <v>18056</v>
      </c>
      <c r="D9" s="32">
        <v>84414.115900854697</v>
      </c>
      <c r="E9" s="32">
        <v>73518.886488888893</v>
      </c>
      <c r="F9" s="32">
        <v>10895.2294119658</v>
      </c>
      <c r="G9" s="32">
        <v>73518.886488888893</v>
      </c>
      <c r="H9" s="32">
        <v>0.12906880911674001</v>
      </c>
    </row>
    <row r="10" spans="1:8" ht="14.25" x14ac:dyDescent="0.2">
      <c r="A10" s="32">
        <v>9</v>
      </c>
      <c r="B10" s="33">
        <v>21</v>
      </c>
      <c r="C10" s="32">
        <v>201727</v>
      </c>
      <c r="D10" s="32">
        <v>772244.40460000001</v>
      </c>
      <c r="E10" s="32">
        <v>701049.85800000001</v>
      </c>
      <c r="F10" s="32">
        <v>71194.546600000001</v>
      </c>
      <c r="G10" s="32">
        <v>701049.85800000001</v>
      </c>
      <c r="H10" s="32">
        <v>9.2191728649528598E-2</v>
      </c>
    </row>
    <row r="11" spans="1:8" ht="14.25" x14ac:dyDescent="0.2">
      <c r="A11" s="32">
        <v>10</v>
      </c>
      <c r="B11" s="33">
        <v>22</v>
      </c>
      <c r="C11" s="32">
        <v>48712.796999999999</v>
      </c>
      <c r="D11" s="32">
        <v>716642.38880512805</v>
      </c>
      <c r="E11" s="32">
        <v>665460.44337435905</v>
      </c>
      <c r="F11" s="32">
        <v>51181.945430769199</v>
      </c>
      <c r="G11" s="32">
        <v>665460.44337435905</v>
      </c>
      <c r="H11" s="32">
        <v>7.1419087442072607E-2</v>
      </c>
    </row>
    <row r="12" spans="1:8" ht="14.25" x14ac:dyDescent="0.2">
      <c r="A12" s="32">
        <v>11</v>
      </c>
      <c r="B12" s="33">
        <v>23</v>
      </c>
      <c r="C12" s="32">
        <v>265315.17300000001</v>
      </c>
      <c r="D12" s="32">
        <v>1829510.0252264999</v>
      </c>
      <c r="E12" s="32">
        <v>1569711.8339529899</v>
      </c>
      <c r="F12" s="32">
        <v>259798.191273504</v>
      </c>
      <c r="G12" s="32">
        <v>1569711.8339529899</v>
      </c>
      <c r="H12" s="32">
        <v>0.14200424577686599</v>
      </c>
    </row>
    <row r="13" spans="1:8" ht="14.25" x14ac:dyDescent="0.2">
      <c r="A13" s="32">
        <v>12</v>
      </c>
      <c r="B13" s="33">
        <v>24</v>
      </c>
      <c r="C13" s="32">
        <v>20186</v>
      </c>
      <c r="D13" s="32">
        <v>467692.43325555598</v>
      </c>
      <c r="E13" s="32">
        <v>428933.84827777802</v>
      </c>
      <c r="F13" s="32">
        <v>38758.584977777798</v>
      </c>
      <c r="G13" s="32">
        <v>428933.84827777802</v>
      </c>
      <c r="H13" s="32">
        <v>8.2871952210095703E-2</v>
      </c>
    </row>
    <row r="14" spans="1:8" ht="14.25" x14ac:dyDescent="0.2">
      <c r="A14" s="32">
        <v>13</v>
      </c>
      <c r="B14" s="33">
        <v>25</v>
      </c>
      <c r="C14" s="32">
        <v>72645</v>
      </c>
      <c r="D14" s="32">
        <v>926129.35329999996</v>
      </c>
      <c r="E14" s="32">
        <v>901525.20039999997</v>
      </c>
      <c r="F14" s="32">
        <v>24604.152900000001</v>
      </c>
      <c r="G14" s="32">
        <v>901525.20039999997</v>
      </c>
      <c r="H14" s="32">
        <v>2.6566648397796801E-2</v>
      </c>
    </row>
    <row r="15" spans="1:8" ht="14.25" x14ac:dyDescent="0.2">
      <c r="A15" s="32">
        <v>14</v>
      </c>
      <c r="B15" s="33">
        <v>26</v>
      </c>
      <c r="C15" s="32">
        <v>86435</v>
      </c>
      <c r="D15" s="32">
        <v>342734.73878245999</v>
      </c>
      <c r="E15" s="32">
        <v>303476.12341184501</v>
      </c>
      <c r="F15" s="32">
        <v>39258.615370614898</v>
      </c>
      <c r="G15" s="32">
        <v>303476.12341184501</v>
      </c>
      <c r="H15" s="32">
        <v>0.114545188824682</v>
      </c>
    </row>
    <row r="16" spans="1:8" ht="14.25" x14ac:dyDescent="0.2">
      <c r="A16" s="32">
        <v>15</v>
      </c>
      <c r="B16" s="33">
        <v>27</v>
      </c>
      <c r="C16" s="32">
        <v>194758.82</v>
      </c>
      <c r="D16" s="32">
        <v>1139975.9519982301</v>
      </c>
      <c r="E16" s="32">
        <v>990013.05418849597</v>
      </c>
      <c r="F16" s="32">
        <v>149962.897809735</v>
      </c>
      <c r="G16" s="32">
        <v>990013.05418849597</v>
      </c>
      <c r="H16" s="32">
        <v>0.13154917658295201</v>
      </c>
    </row>
    <row r="17" spans="1:8" ht="14.25" x14ac:dyDescent="0.2">
      <c r="A17" s="32">
        <v>16</v>
      </c>
      <c r="B17" s="33">
        <v>29</v>
      </c>
      <c r="C17" s="32">
        <v>204877</v>
      </c>
      <c r="D17" s="32">
        <v>2441551.3462999999</v>
      </c>
      <c r="E17" s="32">
        <v>2170836.3396487199</v>
      </c>
      <c r="F17" s="32">
        <v>270715.00665128202</v>
      </c>
      <c r="G17" s="32">
        <v>2170836.3396487199</v>
      </c>
      <c r="H17" s="32">
        <v>0.110878277068198</v>
      </c>
    </row>
    <row r="18" spans="1:8" ht="14.25" x14ac:dyDescent="0.2">
      <c r="A18" s="32">
        <v>17</v>
      </c>
      <c r="B18" s="33">
        <v>31</v>
      </c>
      <c r="C18" s="32">
        <v>52219.822999999997</v>
      </c>
      <c r="D18" s="32">
        <v>345559.79870122502</v>
      </c>
      <c r="E18" s="32">
        <v>288836.94359511498</v>
      </c>
      <c r="F18" s="32">
        <v>56722.855106110597</v>
      </c>
      <c r="G18" s="32">
        <v>288836.94359511498</v>
      </c>
      <c r="H18" s="32">
        <v>0.164147725861925</v>
      </c>
    </row>
    <row r="19" spans="1:8" ht="14.25" x14ac:dyDescent="0.2">
      <c r="A19" s="32">
        <v>18</v>
      </c>
      <c r="B19" s="33">
        <v>32</v>
      </c>
      <c r="C19" s="32">
        <v>13730.424999999999</v>
      </c>
      <c r="D19" s="32">
        <v>211761.57264002701</v>
      </c>
      <c r="E19" s="32">
        <v>189783.88777230901</v>
      </c>
      <c r="F19" s="32">
        <v>21977.684867718301</v>
      </c>
      <c r="G19" s="32">
        <v>189783.88777230901</v>
      </c>
      <c r="H19" s="32">
        <v>0.10378504746504701</v>
      </c>
    </row>
    <row r="20" spans="1:8" ht="14.25" x14ac:dyDescent="0.2">
      <c r="A20" s="32">
        <v>19</v>
      </c>
      <c r="B20" s="33">
        <v>33</v>
      </c>
      <c r="C20" s="32">
        <v>42880.445</v>
      </c>
      <c r="D20" s="32">
        <v>431298.99156947999</v>
      </c>
      <c r="E20" s="32">
        <v>344793.62518096197</v>
      </c>
      <c r="F20" s="32">
        <v>86505.366388518305</v>
      </c>
      <c r="G20" s="32">
        <v>344793.62518096197</v>
      </c>
      <c r="H20" s="32">
        <v>0.20056936853417801</v>
      </c>
    </row>
    <row r="21" spans="1:8" ht="14.25" x14ac:dyDescent="0.2">
      <c r="A21" s="32">
        <v>20</v>
      </c>
      <c r="B21" s="33">
        <v>34</v>
      </c>
      <c r="C21" s="32">
        <v>62592.644</v>
      </c>
      <c r="D21" s="32">
        <v>315979.46080996899</v>
      </c>
      <c r="E21" s="32">
        <v>225113.41804419199</v>
      </c>
      <c r="F21" s="32">
        <v>90866.042765777398</v>
      </c>
      <c r="G21" s="32">
        <v>225113.41804419199</v>
      </c>
      <c r="H21" s="32">
        <v>0.287569459523904</v>
      </c>
    </row>
    <row r="22" spans="1:8" ht="14.25" x14ac:dyDescent="0.2">
      <c r="A22" s="32">
        <v>21</v>
      </c>
      <c r="B22" s="33">
        <v>35</v>
      </c>
      <c r="C22" s="32">
        <v>35509.578999999998</v>
      </c>
      <c r="D22" s="32">
        <v>856367.72336902702</v>
      </c>
      <c r="E22" s="32">
        <v>790848.85616991995</v>
      </c>
      <c r="F22" s="32">
        <v>65518.867199106899</v>
      </c>
      <c r="G22" s="32">
        <v>790848.85616991995</v>
      </c>
      <c r="H22" s="32">
        <v>7.6507866201857594E-2</v>
      </c>
    </row>
    <row r="23" spans="1:8" ht="14.25" x14ac:dyDescent="0.2">
      <c r="A23" s="32">
        <v>22</v>
      </c>
      <c r="B23" s="33">
        <v>36</v>
      </c>
      <c r="C23" s="32">
        <v>137818.85800000001</v>
      </c>
      <c r="D23" s="32">
        <v>656115.37823893805</v>
      </c>
      <c r="E23" s="32">
        <v>546063.74150535499</v>
      </c>
      <c r="F23" s="32">
        <v>110051.636733583</v>
      </c>
      <c r="G23" s="32">
        <v>546063.74150535499</v>
      </c>
      <c r="H23" s="32">
        <v>0.167732140388127</v>
      </c>
    </row>
    <row r="24" spans="1:8" ht="14.25" x14ac:dyDescent="0.2">
      <c r="A24" s="32">
        <v>23</v>
      </c>
      <c r="B24" s="33">
        <v>37</v>
      </c>
      <c r="C24" s="32">
        <v>161770.19699999999</v>
      </c>
      <c r="D24" s="32">
        <v>1251289.0086725701</v>
      </c>
      <c r="E24" s="32">
        <v>1046909.12026811</v>
      </c>
      <c r="F24" s="32">
        <v>204379.88840445699</v>
      </c>
      <c r="G24" s="32">
        <v>1046909.12026811</v>
      </c>
      <c r="H24" s="32">
        <v>0.16333547804537499</v>
      </c>
    </row>
    <row r="25" spans="1:8" ht="14.25" x14ac:dyDescent="0.2">
      <c r="A25" s="32">
        <v>24</v>
      </c>
      <c r="B25" s="33">
        <v>38</v>
      </c>
      <c r="C25" s="32">
        <v>142090.046</v>
      </c>
      <c r="D25" s="32">
        <v>696485.96415747702</v>
      </c>
      <c r="E25" s="32">
        <v>645989.10556725704</v>
      </c>
      <c r="F25" s="32">
        <v>50496.858590220101</v>
      </c>
      <c r="G25" s="32">
        <v>645989.10556725704</v>
      </c>
      <c r="H25" s="32">
        <v>7.2502334847917599E-2</v>
      </c>
    </row>
    <row r="26" spans="1:8" ht="14.25" x14ac:dyDescent="0.2">
      <c r="A26" s="32">
        <v>25</v>
      </c>
      <c r="B26" s="33">
        <v>39</v>
      </c>
      <c r="C26" s="32">
        <v>87206.407000000007</v>
      </c>
      <c r="D26" s="32">
        <v>143890.35379265601</v>
      </c>
      <c r="E26" s="32">
        <v>106890.361488209</v>
      </c>
      <c r="F26" s="32">
        <v>36999.992304446903</v>
      </c>
      <c r="G26" s="32">
        <v>106890.361488209</v>
      </c>
      <c r="H26" s="32">
        <v>0.25714018576786202</v>
      </c>
    </row>
    <row r="27" spans="1:8" ht="14.25" x14ac:dyDescent="0.2">
      <c r="A27" s="32">
        <v>26</v>
      </c>
      <c r="B27" s="33">
        <v>40</v>
      </c>
      <c r="C27" s="32">
        <v>51</v>
      </c>
      <c r="D27" s="32">
        <v>162.00370000000001</v>
      </c>
      <c r="E27" s="32">
        <v>128.40520000000001</v>
      </c>
      <c r="F27" s="32">
        <v>33.598500000000001</v>
      </c>
      <c r="G27" s="32">
        <v>128.40520000000001</v>
      </c>
      <c r="H27" s="32">
        <v>0.20739341138504899</v>
      </c>
    </row>
    <row r="28" spans="1:8" ht="14.25" x14ac:dyDescent="0.2">
      <c r="A28" s="32">
        <v>27</v>
      </c>
      <c r="B28" s="33">
        <v>42</v>
      </c>
      <c r="C28" s="32">
        <v>11472.351000000001</v>
      </c>
      <c r="D28" s="32">
        <v>171202.58989999999</v>
      </c>
      <c r="E28" s="32">
        <v>150107.97940000001</v>
      </c>
      <c r="F28" s="32">
        <v>21094.610499999999</v>
      </c>
      <c r="G28" s="32">
        <v>150107.97940000001</v>
      </c>
      <c r="H28" s="32">
        <v>0.12321431885067501</v>
      </c>
    </row>
    <row r="29" spans="1:8" ht="14.25" x14ac:dyDescent="0.2">
      <c r="A29" s="32">
        <v>28</v>
      </c>
      <c r="B29" s="33">
        <v>75</v>
      </c>
      <c r="C29" s="32">
        <v>1910</v>
      </c>
      <c r="D29" s="32">
        <v>320373.50427350402</v>
      </c>
      <c r="E29" s="32">
        <v>302805.698290598</v>
      </c>
      <c r="F29" s="32">
        <v>17567.805982906</v>
      </c>
      <c r="G29" s="32">
        <v>302805.698290598</v>
      </c>
      <c r="H29" s="32">
        <v>5.4835389782758898E-2</v>
      </c>
    </row>
    <row r="30" spans="1:8" ht="14.25" x14ac:dyDescent="0.2">
      <c r="A30" s="32">
        <v>29</v>
      </c>
      <c r="B30" s="33">
        <v>76</v>
      </c>
      <c r="C30" s="32">
        <v>1802</v>
      </c>
      <c r="D30" s="32">
        <v>292846.61061623902</v>
      </c>
      <c r="E30" s="32">
        <v>272422.890282051</v>
      </c>
      <c r="F30" s="32">
        <v>20423.720334188001</v>
      </c>
      <c r="G30" s="32">
        <v>272422.890282051</v>
      </c>
      <c r="H30" s="32">
        <v>6.97420410337352E-2</v>
      </c>
    </row>
    <row r="31" spans="1:8" ht="14.25" x14ac:dyDescent="0.2">
      <c r="A31" s="32">
        <v>30</v>
      </c>
      <c r="B31" s="33">
        <v>99</v>
      </c>
      <c r="C31" s="32">
        <v>35</v>
      </c>
      <c r="D31" s="32">
        <v>12775.500794191101</v>
      </c>
      <c r="E31" s="32">
        <v>11148.7615914076</v>
      </c>
      <c r="F31" s="32">
        <v>1626.7392027834501</v>
      </c>
      <c r="G31" s="32">
        <v>11148.7615914076</v>
      </c>
      <c r="H31" s="32">
        <v>0.12733271509193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2014-08-28T10:14:26Z</dcterms:modified>
</cp:coreProperties>
</file>