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K30" s="1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5" l="1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I3"/>
  <c r="K3" s="1"/>
  <c r="L3" l="1"/>
</calcChain>
</file>

<file path=xl/sharedStrings.xml><?xml version="1.0" encoding="utf-8"?>
<sst xmlns="http://schemas.openxmlformats.org/spreadsheetml/2006/main" count="144" uniqueCount="101">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</sst>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charset val="1"/>
    </font>
    <font>
      <b/>
      <sz val="9"/>
      <color indexed="64"/>
      <name val="宋体"/>
      <charset val="134"/>
    </font>
    <font>
      <sz val="9"/>
      <color indexed="64"/>
      <name val="宋体"/>
      <family val="3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</cellStyleXfs>
  <cellXfs count="72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30" fillId="0" borderId="0" xfId="44" applyNumberFormat="1" applyFont="1"/>
    <xf numFmtId="0" fontId="29" fillId="0" borderId="0" xfId="44" applyNumberFormat="1" applyFont="1"/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45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26" Type="http://schemas.openxmlformats.org/officeDocument/2006/relationships/image" Target="cid:97aae13713" TargetMode="External"/><Relationship Id="rId39" Type="http://schemas.openxmlformats.org/officeDocument/2006/relationships/hyperlink" Target="cid:bbbaca6d2" TargetMode="External"/><Relationship Id="rId21" Type="http://schemas.openxmlformats.org/officeDocument/2006/relationships/hyperlink" Target="cid:97a5ff112" TargetMode="External"/><Relationship Id="rId34" Type="http://schemas.openxmlformats.org/officeDocument/2006/relationships/image" Target="cid:ac87b7df13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76" Type="http://schemas.openxmlformats.org/officeDocument/2006/relationships/image" Target="cid:185a1bab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2" Type="http://schemas.openxmlformats.org/officeDocument/2006/relationships/hyperlink" Target="cid:650096c02" TargetMode="External"/><Relationship Id="rId16" Type="http://schemas.openxmlformats.org/officeDocument/2006/relationships/image" Target="cid:7dde59d613" TargetMode="External"/><Relationship Id="rId29" Type="http://schemas.openxmlformats.org/officeDocument/2006/relationships/hyperlink" Target="cid:a1ed1ff62" TargetMode="External"/><Relationship Id="rId11" Type="http://schemas.openxmlformats.org/officeDocument/2006/relationships/hyperlink" Target="cid:78be76a62" TargetMode="External"/><Relationship Id="rId24" Type="http://schemas.openxmlformats.org/officeDocument/2006/relationships/image" Target="cid:97a883f913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66" Type="http://schemas.openxmlformats.org/officeDocument/2006/relationships/image" Target="cid:38f9f37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87" Type="http://schemas.openxmlformats.org/officeDocument/2006/relationships/hyperlink" Target="cid:3c6ac1ec2" TargetMode="External"/><Relationship Id="rId5" Type="http://schemas.openxmlformats.org/officeDocument/2006/relationships/hyperlink" Target="cid:738f7e47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90" Type="http://schemas.openxmlformats.org/officeDocument/2006/relationships/image" Target="cid:3c6fa8b013" TargetMode="External"/><Relationship Id="rId19" Type="http://schemas.openxmlformats.org/officeDocument/2006/relationships/hyperlink" Target="cid:883d552c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4" Type="http://schemas.openxmlformats.org/officeDocument/2006/relationships/image" Target="cid:78c0f480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56" Type="http://schemas.openxmlformats.org/officeDocument/2006/relationships/image" Target="cid:e76dc9a4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77" Type="http://schemas.openxmlformats.org/officeDocument/2006/relationships/hyperlink" Target="cid:27d3d8a42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3" Type="http://schemas.openxmlformats.org/officeDocument/2006/relationships/image" Target="cid:650096f0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25" Type="http://schemas.openxmlformats.org/officeDocument/2006/relationships/hyperlink" Target="cid:97aae118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46" Type="http://schemas.openxmlformats.org/officeDocument/2006/relationships/image" Target="cid:cb1fd4e013" TargetMode="External"/><Relationship Id="rId59" Type="http://schemas.openxmlformats.org/officeDocument/2006/relationships/hyperlink" Target="cid:ef30262e2" TargetMode="External"/><Relationship Id="rId67" Type="http://schemas.openxmlformats.org/officeDocument/2006/relationships/hyperlink" Target="cid:3922740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54" Type="http://schemas.openxmlformats.org/officeDocument/2006/relationships/image" Target="cid:e1e57b1713" TargetMode="External"/><Relationship Id="rId62" Type="http://schemas.openxmlformats.org/officeDocument/2006/relationships/image" Target="cid:f4562042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57" Type="http://schemas.openxmlformats.org/officeDocument/2006/relationships/hyperlink" Target="cid:eca839e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30" sqref="A30:XFD30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2.25" style="26" bestFit="1" customWidth="1"/>
    <col min="7" max="7" width="10.5" style="1" bestFit="1" customWidth="1"/>
    <col min="8" max="8" width="9" style="26"/>
    <col min="9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31" t="s">
        <v>4</v>
      </c>
      <c r="D2" s="31"/>
      <c r="E2" s="13"/>
      <c r="F2" s="24"/>
      <c r="G2" s="14"/>
      <c r="H2" s="24"/>
      <c r="I2" s="20"/>
      <c r="J2" s="21"/>
      <c r="K2" s="22"/>
      <c r="L2" s="22"/>
    </row>
    <row r="3" spans="1:12">
      <c r="A3" s="32" t="s">
        <v>5</v>
      </c>
      <c r="B3" s="32"/>
      <c r="C3" s="32"/>
      <c r="D3" s="32"/>
      <c r="E3" s="15">
        <f>RA!D7</f>
        <v>15861612.7019</v>
      </c>
      <c r="F3" s="25">
        <f>RA!I7</f>
        <v>1425745.7102000001</v>
      </c>
      <c r="G3" s="16">
        <f>E3-F3</f>
        <v>14435866.991699999</v>
      </c>
      <c r="H3" s="27">
        <f>RA!J7</f>
        <v>8.9886554223406101</v>
      </c>
      <c r="I3" s="20">
        <f>SUM(I4:I39)</f>
        <v>15861616.582363093</v>
      </c>
      <c r="J3" s="21">
        <f>SUM(J4:J39)</f>
        <v>14435866.998032708</v>
      </c>
      <c r="K3" s="22">
        <f>E3-I3</f>
        <v>-3.8804630935192108</v>
      </c>
      <c r="L3" s="22">
        <f>G3-J3</f>
        <v>-6.3327085226774216E-3</v>
      </c>
    </row>
    <row r="4" spans="1:12">
      <c r="A4" s="33">
        <f>RA!A8</f>
        <v>41488</v>
      </c>
      <c r="B4" s="12">
        <v>12</v>
      </c>
      <c r="C4" s="30" t="s">
        <v>6</v>
      </c>
      <c r="D4" s="30"/>
      <c r="E4" s="15">
        <f>RA!D8</f>
        <v>442485.62420000002</v>
      </c>
      <c r="F4" s="25">
        <f>RA!I8</f>
        <v>88930.015700000004</v>
      </c>
      <c r="G4" s="16">
        <f t="shared" ref="G4:G39" si="0">E4-F4</f>
        <v>353555.60850000003</v>
      </c>
      <c r="H4" s="27">
        <f>RA!J8</f>
        <v>20.0978316212606</v>
      </c>
      <c r="I4" s="20">
        <f>VLOOKUP(B4,RMS!B:D,3,FALSE)</f>
        <v>442486.06733418797</v>
      </c>
      <c r="J4" s="21">
        <f>VLOOKUP(B4,RMS!B:E,4,FALSE)</f>
        <v>353555.61430940201</v>
      </c>
      <c r="K4" s="22">
        <f t="shared" ref="K4:K39" si="1">E4-I4</f>
        <v>-0.44313418795354664</v>
      </c>
      <c r="L4" s="22">
        <f t="shared" ref="L4:L39" si="2">G4-J4</f>
        <v>-5.8094019768759608E-3</v>
      </c>
    </row>
    <row r="5" spans="1:12">
      <c r="A5" s="33"/>
      <c r="B5" s="12">
        <v>13</v>
      </c>
      <c r="C5" s="30" t="s">
        <v>7</v>
      </c>
      <c r="D5" s="30"/>
      <c r="E5" s="15">
        <f>RA!D9</f>
        <v>95413.158500000005</v>
      </c>
      <c r="F5" s="25">
        <f>RA!I9</f>
        <v>19614.294000000002</v>
      </c>
      <c r="G5" s="16">
        <f t="shared" si="0"/>
        <v>75798.864499999996</v>
      </c>
      <c r="H5" s="27">
        <f>RA!J9</f>
        <v>20.557221151000899</v>
      </c>
      <c r="I5" s="20">
        <f>VLOOKUP(B5,RMS!B:D,3,FALSE)</f>
        <v>95413.159884547305</v>
      </c>
      <c r="J5" s="21">
        <f>VLOOKUP(B5,RMS!B:E,4,FALSE)</f>
        <v>75798.864371250296</v>
      </c>
      <c r="K5" s="22">
        <f t="shared" si="1"/>
        <v>-1.3845473004039377E-3</v>
      </c>
      <c r="L5" s="22">
        <f t="shared" si="2"/>
        <v>1.287496997974813E-4</v>
      </c>
    </row>
    <row r="6" spans="1:12">
      <c r="A6" s="33"/>
      <c r="B6" s="12">
        <v>14</v>
      </c>
      <c r="C6" s="30" t="s">
        <v>8</v>
      </c>
      <c r="D6" s="30"/>
      <c r="E6" s="15">
        <f>RA!D10</f>
        <v>151253.53260000001</v>
      </c>
      <c r="F6" s="25">
        <f>RA!I10</f>
        <v>32002.351699999999</v>
      </c>
      <c r="G6" s="16">
        <f t="shared" si="0"/>
        <v>119251.18090000001</v>
      </c>
      <c r="H6" s="27">
        <f>RA!J10</f>
        <v>21.158085467420001</v>
      </c>
      <c r="I6" s="20">
        <f>VLOOKUP(B6,RMS!B:D,3,FALSE)</f>
        <v>151255.934609402</v>
      </c>
      <c r="J6" s="21">
        <f>VLOOKUP(B6,RMS!B:E,4,FALSE)</f>
        <v>119251.181535043</v>
      </c>
      <c r="K6" s="22">
        <f t="shared" si="1"/>
        <v>-2.4020094019942917</v>
      </c>
      <c r="L6" s="22">
        <f t="shared" si="2"/>
        <v>-6.3504299032501876E-4</v>
      </c>
    </row>
    <row r="7" spans="1:12">
      <c r="A7" s="33"/>
      <c r="B7" s="12">
        <v>15</v>
      </c>
      <c r="C7" s="30" t="s">
        <v>9</v>
      </c>
      <c r="D7" s="30"/>
      <c r="E7" s="15">
        <f>RA!D11</f>
        <v>37008.592799999999</v>
      </c>
      <c r="F7" s="25">
        <f>RA!I11</f>
        <v>6237.14</v>
      </c>
      <c r="G7" s="16">
        <f t="shared" si="0"/>
        <v>30771.452799999999</v>
      </c>
      <c r="H7" s="27">
        <f>RA!J11</f>
        <v>16.8532211794878</v>
      </c>
      <c r="I7" s="20">
        <f>VLOOKUP(B7,RMS!B:D,3,FALSE)</f>
        <v>37008.623582906002</v>
      </c>
      <c r="J7" s="21">
        <f>VLOOKUP(B7,RMS!B:E,4,FALSE)</f>
        <v>30771.452723076902</v>
      </c>
      <c r="K7" s="22">
        <f t="shared" si="1"/>
        <v>-3.0782906003878452E-2</v>
      </c>
      <c r="L7" s="22">
        <f t="shared" si="2"/>
        <v>7.6923097367398441E-5</v>
      </c>
    </row>
    <row r="8" spans="1:12">
      <c r="A8" s="33"/>
      <c r="B8" s="12">
        <v>16</v>
      </c>
      <c r="C8" s="30" t="s">
        <v>10</v>
      </c>
      <c r="D8" s="30"/>
      <c r="E8" s="15">
        <f>RA!D12</f>
        <v>119265.81479999999</v>
      </c>
      <c r="F8" s="25">
        <f>RA!I12</f>
        <v>9311.3384999999998</v>
      </c>
      <c r="G8" s="16">
        <f t="shared" si="0"/>
        <v>109954.47629999999</v>
      </c>
      <c r="H8" s="27">
        <f>RA!J12</f>
        <v>7.8072149304596898</v>
      </c>
      <c r="I8" s="20">
        <f>VLOOKUP(B8,RMS!B:D,3,FALSE)</f>
        <v>119265.815257265</v>
      </c>
      <c r="J8" s="21">
        <f>VLOOKUP(B8,RMS!B:E,4,FALSE)</f>
        <v>109954.476573504</v>
      </c>
      <c r="K8" s="22">
        <f t="shared" si="1"/>
        <v>-4.5726500684395432E-4</v>
      </c>
      <c r="L8" s="22">
        <f t="shared" si="2"/>
        <v>-2.7350400341674685E-4</v>
      </c>
    </row>
    <row r="9" spans="1:12">
      <c r="A9" s="33"/>
      <c r="B9" s="12">
        <v>17</v>
      </c>
      <c r="C9" s="30" t="s">
        <v>11</v>
      </c>
      <c r="D9" s="30"/>
      <c r="E9" s="15">
        <f>RA!D13</f>
        <v>264120.67050000001</v>
      </c>
      <c r="F9" s="25">
        <f>RA!I13</f>
        <v>62355.844700000001</v>
      </c>
      <c r="G9" s="16">
        <f t="shared" si="0"/>
        <v>201764.82579999999</v>
      </c>
      <c r="H9" s="27">
        <f>RA!J13</f>
        <v>23.6088468887936</v>
      </c>
      <c r="I9" s="20">
        <f>VLOOKUP(B9,RMS!B:D,3,FALSE)</f>
        <v>264120.82834273501</v>
      </c>
      <c r="J9" s="21">
        <f>VLOOKUP(B9,RMS!B:E,4,FALSE)</f>
        <v>201764.824431624</v>
      </c>
      <c r="K9" s="22">
        <f t="shared" si="1"/>
        <v>-0.15784273500321433</v>
      </c>
      <c r="L9" s="22">
        <f t="shared" si="2"/>
        <v>1.3683759898412973E-3</v>
      </c>
    </row>
    <row r="10" spans="1:12">
      <c r="A10" s="33"/>
      <c r="B10" s="12">
        <v>18</v>
      </c>
      <c r="C10" s="30" t="s">
        <v>12</v>
      </c>
      <c r="D10" s="30"/>
      <c r="E10" s="15">
        <f>RA!D14</f>
        <v>142621.10250000001</v>
      </c>
      <c r="F10" s="25">
        <f>RA!I14</f>
        <v>6652.4908999999998</v>
      </c>
      <c r="G10" s="16">
        <f t="shared" si="0"/>
        <v>135968.6116</v>
      </c>
      <c r="H10" s="27">
        <f>RA!J14</f>
        <v>4.6644506201317597</v>
      </c>
      <c r="I10" s="20">
        <f>VLOOKUP(B10,RMS!B:D,3,FALSE)</f>
        <v>142621.114488889</v>
      </c>
      <c r="J10" s="21">
        <f>VLOOKUP(B10,RMS!B:E,4,FALSE)</f>
        <v>135968.61587435901</v>
      </c>
      <c r="K10" s="22">
        <f t="shared" si="1"/>
        <v>-1.1988888989435509E-2</v>
      </c>
      <c r="L10" s="22">
        <f t="shared" si="2"/>
        <v>-4.2743590020108968E-3</v>
      </c>
    </row>
    <row r="11" spans="1:12">
      <c r="A11" s="33"/>
      <c r="B11" s="12">
        <v>19</v>
      </c>
      <c r="C11" s="30" t="s">
        <v>13</v>
      </c>
      <c r="D11" s="30"/>
      <c r="E11" s="15">
        <f>RA!D15</f>
        <v>87975.328999999998</v>
      </c>
      <c r="F11" s="25">
        <f>RA!I15</f>
        <v>6637.9759999999997</v>
      </c>
      <c r="G11" s="16">
        <f t="shared" si="0"/>
        <v>81337.353000000003</v>
      </c>
      <c r="H11" s="27">
        <f>RA!J15</f>
        <v>7.5452698790134702</v>
      </c>
      <c r="I11" s="20">
        <f>VLOOKUP(B11,RMS!B:D,3,FALSE)</f>
        <v>87975.394995726499</v>
      </c>
      <c r="J11" s="21">
        <f>VLOOKUP(B11,RMS!B:E,4,FALSE)</f>
        <v>81337.353724786299</v>
      </c>
      <c r="K11" s="22">
        <f t="shared" si="1"/>
        <v>-6.5995726501569152E-2</v>
      </c>
      <c r="L11" s="22">
        <f t="shared" si="2"/>
        <v>-7.2478629590477794E-4</v>
      </c>
    </row>
    <row r="12" spans="1:12">
      <c r="A12" s="33"/>
      <c r="B12" s="12">
        <v>21</v>
      </c>
      <c r="C12" s="30" t="s">
        <v>14</v>
      </c>
      <c r="D12" s="30"/>
      <c r="E12" s="15">
        <f>RA!D16</f>
        <v>896877.66980000003</v>
      </c>
      <c r="F12" s="25">
        <f>RA!I16</f>
        <v>25091.0507</v>
      </c>
      <c r="G12" s="16">
        <f t="shared" si="0"/>
        <v>871786.61910000001</v>
      </c>
      <c r="H12" s="27">
        <f>RA!J16</f>
        <v>2.7976001125766898</v>
      </c>
      <c r="I12" s="20">
        <f>VLOOKUP(B12,RMS!B:D,3,FALSE)</f>
        <v>896876.99010000005</v>
      </c>
      <c r="J12" s="21">
        <f>VLOOKUP(B12,RMS!B:E,4,FALSE)</f>
        <v>871786.61910000001</v>
      </c>
      <c r="K12" s="22">
        <f t="shared" si="1"/>
        <v>0.67969999997876585</v>
      </c>
      <c r="L12" s="22">
        <f t="shared" si="2"/>
        <v>0</v>
      </c>
    </row>
    <row r="13" spans="1:12">
      <c r="A13" s="33"/>
      <c r="B13" s="12">
        <v>22</v>
      </c>
      <c r="C13" s="30" t="s">
        <v>15</v>
      </c>
      <c r="D13" s="30"/>
      <c r="E13" s="15">
        <f>RA!D17</f>
        <v>438778.73540000001</v>
      </c>
      <c r="F13" s="25">
        <f>RA!I17</f>
        <v>45427.948499999999</v>
      </c>
      <c r="G13" s="16">
        <f t="shared" si="0"/>
        <v>393350.78690000001</v>
      </c>
      <c r="H13" s="27">
        <f>RA!J17</f>
        <v>10.353270301166001</v>
      </c>
      <c r="I13" s="20">
        <f>VLOOKUP(B13,RMS!B:D,3,FALSE)</f>
        <v>438778.746852991</v>
      </c>
      <c r="J13" s="21">
        <f>VLOOKUP(B13,RMS!B:E,4,FALSE)</f>
        <v>393350.78556581202</v>
      </c>
      <c r="K13" s="22">
        <f t="shared" si="1"/>
        <v>-1.1452990991529077E-2</v>
      </c>
      <c r="L13" s="22">
        <f t="shared" si="2"/>
        <v>1.3341879821382463E-3</v>
      </c>
    </row>
    <row r="14" spans="1:12">
      <c r="A14" s="33"/>
      <c r="B14" s="12">
        <v>23</v>
      </c>
      <c r="C14" s="30" t="s">
        <v>16</v>
      </c>
      <c r="D14" s="30"/>
      <c r="E14" s="15">
        <f>RA!D18</f>
        <v>1650446.0813</v>
      </c>
      <c r="F14" s="25">
        <f>RA!I18</f>
        <v>138883.36110000001</v>
      </c>
      <c r="G14" s="16">
        <f t="shared" si="0"/>
        <v>1511562.7201999999</v>
      </c>
      <c r="H14" s="27">
        <f>RA!J18</f>
        <v>8.4148984128343294</v>
      </c>
      <c r="I14" s="20">
        <f>VLOOKUP(B14,RMS!B:D,3,FALSE)</f>
        <v>1650446.17747521</v>
      </c>
      <c r="J14" s="21">
        <f>VLOOKUP(B14,RMS!B:E,4,FALSE)</f>
        <v>1511562.71425043</v>
      </c>
      <c r="K14" s="22">
        <f t="shared" si="1"/>
        <v>-9.617521008476615E-2</v>
      </c>
      <c r="L14" s="22">
        <f t="shared" si="2"/>
        <v>5.9495698660612106E-3</v>
      </c>
    </row>
    <row r="15" spans="1:12">
      <c r="A15" s="33"/>
      <c r="B15" s="12">
        <v>24</v>
      </c>
      <c r="C15" s="30" t="s">
        <v>17</v>
      </c>
      <c r="D15" s="30"/>
      <c r="E15" s="15">
        <f>RA!D19</f>
        <v>535984.7487</v>
      </c>
      <c r="F15" s="25">
        <f>RA!I19</f>
        <v>18461.180700000001</v>
      </c>
      <c r="G15" s="16">
        <f t="shared" si="0"/>
        <v>517523.56799999997</v>
      </c>
      <c r="H15" s="27">
        <f>RA!J19</f>
        <v>3.4443481357961301</v>
      </c>
      <c r="I15" s="20">
        <f>VLOOKUP(B15,RMS!B:D,3,FALSE)</f>
        <v>535984.74053418799</v>
      </c>
      <c r="J15" s="21">
        <f>VLOOKUP(B15,RMS!B:E,4,FALSE)</f>
        <v>517523.567686325</v>
      </c>
      <c r="K15" s="22">
        <f t="shared" si="1"/>
        <v>8.1658120034262538E-3</v>
      </c>
      <c r="L15" s="22">
        <f t="shared" si="2"/>
        <v>3.1367497285827994E-4</v>
      </c>
    </row>
    <row r="16" spans="1:12">
      <c r="A16" s="33"/>
      <c r="B16" s="12">
        <v>25</v>
      </c>
      <c r="C16" s="30" t="s">
        <v>18</v>
      </c>
      <c r="D16" s="30"/>
      <c r="E16" s="15">
        <f>RA!D20</f>
        <v>968823.45810000005</v>
      </c>
      <c r="F16" s="25">
        <f>RA!I20</f>
        <v>23313.9228</v>
      </c>
      <c r="G16" s="16">
        <f t="shared" si="0"/>
        <v>945509.53530000011</v>
      </c>
      <c r="H16" s="27">
        <f>RA!J20</f>
        <v>2.4064160095505902</v>
      </c>
      <c r="I16" s="20">
        <f>VLOOKUP(B16,RMS!B:D,3,FALSE)</f>
        <v>968823.50150000001</v>
      </c>
      <c r="J16" s="21">
        <f>VLOOKUP(B16,RMS!B:E,4,FALSE)</f>
        <v>945509.53529999999</v>
      </c>
      <c r="K16" s="22">
        <f t="shared" si="1"/>
        <v>-4.3399999965913594E-2</v>
      </c>
      <c r="L16" s="22">
        <f t="shared" si="2"/>
        <v>0</v>
      </c>
    </row>
    <row r="17" spans="1:12">
      <c r="A17" s="33"/>
      <c r="B17" s="12">
        <v>26</v>
      </c>
      <c r="C17" s="30" t="s">
        <v>19</v>
      </c>
      <c r="D17" s="30"/>
      <c r="E17" s="15">
        <f>RA!D21</f>
        <v>334332.20329999999</v>
      </c>
      <c r="F17" s="25">
        <f>RA!I21</f>
        <v>22229.305899999999</v>
      </c>
      <c r="G17" s="16">
        <f t="shared" si="0"/>
        <v>312102.89740000002</v>
      </c>
      <c r="H17" s="27">
        <f>RA!J21</f>
        <v>6.6488677072047997</v>
      </c>
      <c r="I17" s="20">
        <f>VLOOKUP(B17,RMS!B:D,3,FALSE)</f>
        <v>334332.11731868202</v>
      </c>
      <c r="J17" s="21">
        <f>VLOOKUP(B17,RMS!B:E,4,FALSE)</f>
        <v>312102.89746401203</v>
      </c>
      <c r="K17" s="22">
        <f t="shared" si="1"/>
        <v>8.5981317970436066E-2</v>
      </c>
      <c r="L17" s="22">
        <f t="shared" si="2"/>
        <v>-6.401201244443655E-5</v>
      </c>
    </row>
    <row r="18" spans="1:12">
      <c r="A18" s="33"/>
      <c r="B18" s="12">
        <v>27</v>
      </c>
      <c r="C18" s="30" t="s">
        <v>20</v>
      </c>
      <c r="D18" s="30"/>
      <c r="E18" s="15">
        <f>RA!D22</f>
        <v>1199467.4656</v>
      </c>
      <c r="F18" s="25">
        <f>RA!I22</f>
        <v>146419.99470000001</v>
      </c>
      <c r="G18" s="16">
        <f t="shared" si="0"/>
        <v>1053047.4709000001</v>
      </c>
      <c r="H18" s="27">
        <f>RA!J22</f>
        <v>12.207083468225401</v>
      </c>
      <c r="I18" s="20">
        <f>VLOOKUP(B18,RMS!B:D,3,FALSE)</f>
        <v>1199467.71131062</v>
      </c>
      <c r="J18" s="21">
        <f>VLOOKUP(B18,RMS!B:E,4,FALSE)</f>
        <v>1053047.4698690299</v>
      </c>
      <c r="K18" s="22">
        <f t="shared" si="1"/>
        <v>-0.2457106199581176</v>
      </c>
      <c r="L18" s="22">
        <f t="shared" si="2"/>
        <v>1.0309701319783926E-3</v>
      </c>
    </row>
    <row r="19" spans="1:12">
      <c r="A19" s="33"/>
      <c r="B19" s="12">
        <v>29</v>
      </c>
      <c r="C19" s="30" t="s">
        <v>21</v>
      </c>
      <c r="D19" s="30"/>
      <c r="E19" s="15">
        <f>RA!D23</f>
        <v>2393865.2991999998</v>
      </c>
      <c r="F19" s="25">
        <f>RA!I23</f>
        <v>121601.3487</v>
      </c>
      <c r="G19" s="16">
        <f t="shared" si="0"/>
        <v>2272263.9504999998</v>
      </c>
      <c r="H19" s="27">
        <f>RA!J23</f>
        <v>5.0797072308386602</v>
      </c>
      <c r="I19" s="20">
        <f>VLOOKUP(B19,RMS!B:D,3,FALSE)</f>
        <v>2393866.5219777799</v>
      </c>
      <c r="J19" s="21">
        <f>VLOOKUP(B19,RMS!B:E,4,FALSE)</f>
        <v>2272263.98225385</v>
      </c>
      <c r="K19" s="22">
        <f t="shared" si="1"/>
        <v>-1.2227777801454067</v>
      </c>
      <c r="L19" s="22">
        <f t="shared" si="2"/>
        <v>-3.1753850169479847E-2</v>
      </c>
    </row>
    <row r="20" spans="1:12">
      <c r="A20" s="33"/>
      <c r="B20" s="12">
        <v>31</v>
      </c>
      <c r="C20" s="30" t="s">
        <v>22</v>
      </c>
      <c r="D20" s="30"/>
      <c r="E20" s="15">
        <f>RA!D24</f>
        <v>339155.69679999998</v>
      </c>
      <c r="F20" s="25">
        <f>RA!I24</f>
        <v>52100.700900000003</v>
      </c>
      <c r="G20" s="16">
        <f t="shared" si="0"/>
        <v>287054.99589999998</v>
      </c>
      <c r="H20" s="27">
        <f>RA!J24</f>
        <v>15.361882873140599</v>
      </c>
      <c r="I20" s="20">
        <f>VLOOKUP(B20,RMS!B:D,3,FALSE)</f>
        <v>339155.758365124</v>
      </c>
      <c r="J20" s="21">
        <f>VLOOKUP(B20,RMS!B:E,4,FALSE)</f>
        <v>287054.97353527101</v>
      </c>
      <c r="K20" s="22">
        <f t="shared" si="1"/>
        <v>-6.1565124022308737E-2</v>
      </c>
      <c r="L20" s="22">
        <f t="shared" si="2"/>
        <v>2.2364728967659175E-2</v>
      </c>
    </row>
    <row r="21" spans="1:12">
      <c r="A21" s="33"/>
      <c r="B21" s="12">
        <v>32</v>
      </c>
      <c r="C21" s="30" t="s">
        <v>23</v>
      </c>
      <c r="D21" s="30"/>
      <c r="E21" s="15">
        <f>RA!D25</f>
        <v>226808.67069999999</v>
      </c>
      <c r="F21" s="25">
        <f>RA!I25</f>
        <v>21661.4031</v>
      </c>
      <c r="G21" s="16">
        <f t="shared" si="0"/>
        <v>205147.26759999999</v>
      </c>
      <c r="H21" s="27">
        <f>RA!J25</f>
        <v>9.5505180790250996</v>
      </c>
      <c r="I21" s="20">
        <f>VLOOKUP(B21,RMS!B:D,3,FALSE)</f>
        <v>226808.67079980299</v>
      </c>
      <c r="J21" s="21">
        <f>VLOOKUP(B21,RMS!B:E,4,FALSE)</f>
        <v>205147.278730138</v>
      </c>
      <c r="K21" s="22">
        <f t="shared" si="1"/>
        <v>-9.98030009213835E-5</v>
      </c>
      <c r="L21" s="22">
        <f t="shared" si="2"/>
        <v>-1.1130138009320945E-2</v>
      </c>
    </row>
    <row r="22" spans="1:12">
      <c r="A22" s="33"/>
      <c r="B22" s="12">
        <v>33</v>
      </c>
      <c r="C22" s="30" t="s">
        <v>24</v>
      </c>
      <c r="D22" s="30"/>
      <c r="E22" s="15">
        <f>RA!D26</f>
        <v>583061.32429999998</v>
      </c>
      <c r="F22" s="25">
        <f>RA!I26</f>
        <v>112883.25290000001</v>
      </c>
      <c r="G22" s="16">
        <f t="shared" si="0"/>
        <v>470178.07139999996</v>
      </c>
      <c r="H22" s="27">
        <f>RA!J26</f>
        <v>19.360442580464898</v>
      </c>
      <c r="I22" s="20">
        <f>VLOOKUP(B22,RMS!B:D,3,FALSE)</f>
        <v>583061.29706117499</v>
      </c>
      <c r="J22" s="21">
        <f>VLOOKUP(B22,RMS!B:E,4,FALSE)</f>
        <v>470178.189333166</v>
      </c>
      <c r="K22" s="22">
        <f t="shared" si="1"/>
        <v>2.7238824986852705E-2</v>
      </c>
      <c r="L22" s="22">
        <f t="shared" si="2"/>
        <v>-0.11793316603871062</v>
      </c>
    </row>
    <row r="23" spans="1:12">
      <c r="A23" s="33"/>
      <c r="B23" s="12">
        <v>34</v>
      </c>
      <c r="C23" s="30" t="s">
        <v>25</v>
      </c>
      <c r="D23" s="30"/>
      <c r="E23" s="15">
        <f>RA!D27</f>
        <v>232470.38630000001</v>
      </c>
      <c r="F23" s="25">
        <f>RA!I27</f>
        <v>65455.225299999998</v>
      </c>
      <c r="G23" s="16">
        <f t="shared" si="0"/>
        <v>167015.16100000002</v>
      </c>
      <c r="H23" s="27">
        <f>RA!J27</f>
        <v>28.156371373483601</v>
      </c>
      <c r="I23" s="20">
        <f>VLOOKUP(B23,RMS!B:D,3,FALSE)</f>
        <v>232470.32795381601</v>
      </c>
      <c r="J23" s="21">
        <f>VLOOKUP(B23,RMS!B:E,4,FALSE)</f>
        <v>167015.15010756199</v>
      </c>
      <c r="K23" s="22">
        <f t="shared" si="1"/>
        <v>5.8346183999674395E-2</v>
      </c>
      <c r="L23" s="22">
        <f t="shared" si="2"/>
        <v>1.0892438032897189E-2</v>
      </c>
    </row>
    <row r="24" spans="1:12">
      <c r="A24" s="33"/>
      <c r="B24" s="12">
        <v>35</v>
      </c>
      <c r="C24" s="30" t="s">
        <v>26</v>
      </c>
      <c r="D24" s="30"/>
      <c r="E24" s="15">
        <f>RA!D28</f>
        <v>902344.4031</v>
      </c>
      <c r="F24" s="25">
        <f>RA!I28</f>
        <v>20501.4172</v>
      </c>
      <c r="G24" s="16">
        <f t="shared" si="0"/>
        <v>881842.98589999997</v>
      </c>
      <c r="H24" s="27">
        <f>RA!J28</f>
        <v>2.2720168850792999</v>
      </c>
      <c r="I24" s="20">
        <f>VLOOKUP(B24,RMS!B:D,3,FALSE)</f>
        <v>902344.40255044203</v>
      </c>
      <c r="J24" s="21">
        <f>VLOOKUP(B24,RMS!B:E,4,FALSE)</f>
        <v>881843.0020646</v>
      </c>
      <c r="K24" s="22">
        <f t="shared" si="1"/>
        <v>5.4955796804279089E-4</v>
      </c>
      <c r="L24" s="22">
        <f t="shared" si="2"/>
        <v>-1.6164600034244359E-2</v>
      </c>
    </row>
    <row r="25" spans="1:12">
      <c r="A25" s="33"/>
      <c r="B25" s="12">
        <v>36</v>
      </c>
      <c r="C25" s="30" t="s">
        <v>27</v>
      </c>
      <c r="D25" s="30"/>
      <c r="E25" s="15">
        <f>RA!D29</f>
        <v>639256.72329999995</v>
      </c>
      <c r="F25" s="25">
        <f>RA!I29</f>
        <v>95519.613800000006</v>
      </c>
      <c r="G25" s="16">
        <f t="shared" si="0"/>
        <v>543737.1094999999</v>
      </c>
      <c r="H25" s="27">
        <f>RA!J29</f>
        <v>14.942293184951501</v>
      </c>
      <c r="I25" s="20">
        <f>VLOOKUP(B25,RMS!B:D,3,FALSE)</f>
        <v>639256.72109026497</v>
      </c>
      <c r="J25" s="21">
        <f>VLOOKUP(B25,RMS!B:E,4,FALSE)</f>
        <v>543737.033403254</v>
      </c>
      <c r="K25" s="22">
        <f t="shared" si="1"/>
        <v>2.2097349865362048E-3</v>
      </c>
      <c r="L25" s="22">
        <f t="shared" si="2"/>
        <v>7.60967459063977E-2</v>
      </c>
    </row>
    <row r="26" spans="1:12">
      <c r="A26" s="33"/>
      <c r="B26" s="12">
        <v>37</v>
      </c>
      <c r="C26" s="30" t="s">
        <v>28</v>
      </c>
      <c r="D26" s="30"/>
      <c r="E26" s="15">
        <f>RA!D30</f>
        <v>1253423.6336999999</v>
      </c>
      <c r="F26" s="25">
        <f>RA!I30</f>
        <v>181089.22690000001</v>
      </c>
      <c r="G26" s="16">
        <f t="shared" si="0"/>
        <v>1072334.4068</v>
      </c>
      <c r="H26" s="27">
        <f>RA!J30</f>
        <v>14.447567608522</v>
      </c>
      <c r="I26" s="20">
        <f>VLOOKUP(B26,RMS!B:D,3,FALSE)</f>
        <v>1253423.6202592901</v>
      </c>
      <c r="J26" s="21">
        <f>VLOOKUP(B26,RMS!B:E,4,FALSE)</f>
        <v>1072334.4055402</v>
      </c>
      <c r="K26" s="22">
        <f t="shared" si="1"/>
        <v>1.3440709793940187E-2</v>
      </c>
      <c r="L26" s="22">
        <f t="shared" si="2"/>
        <v>1.2598000466823578E-3</v>
      </c>
    </row>
    <row r="27" spans="1:12">
      <c r="A27" s="33"/>
      <c r="B27" s="12">
        <v>38</v>
      </c>
      <c r="C27" s="30" t="s">
        <v>29</v>
      </c>
      <c r="D27" s="30"/>
      <c r="E27" s="15">
        <f>RA!D31</f>
        <v>932270.73019999999</v>
      </c>
      <c r="F27" s="25">
        <f>RA!I31</f>
        <v>11740.928099999999</v>
      </c>
      <c r="G27" s="16">
        <f t="shared" si="0"/>
        <v>920529.80209999997</v>
      </c>
      <c r="H27" s="27">
        <f>RA!J31</f>
        <v>1.25939040234388</v>
      </c>
      <c r="I27" s="20">
        <f>VLOOKUP(B27,RMS!B:D,3,FALSE)</f>
        <v>932270.84973895305</v>
      </c>
      <c r="J27" s="21">
        <f>VLOOKUP(B27,RMS!B:E,4,FALSE)</f>
        <v>920529.70096637204</v>
      </c>
      <c r="K27" s="22">
        <f t="shared" si="1"/>
        <v>-0.1195389530621469</v>
      </c>
      <c r="L27" s="22">
        <f t="shared" si="2"/>
        <v>0.10113362793345004</v>
      </c>
    </row>
    <row r="28" spans="1:12">
      <c r="A28" s="33"/>
      <c r="B28" s="12">
        <v>39</v>
      </c>
      <c r="C28" s="30" t="s">
        <v>30</v>
      </c>
      <c r="D28" s="30"/>
      <c r="E28" s="15">
        <f>RA!D32</f>
        <v>132835.4137</v>
      </c>
      <c r="F28" s="25">
        <f>RA!I32</f>
        <v>31874.426500000001</v>
      </c>
      <c r="G28" s="16">
        <f t="shared" si="0"/>
        <v>100960.9872</v>
      </c>
      <c r="H28" s="27">
        <f>RA!J32</f>
        <v>23.995428336592699</v>
      </c>
      <c r="I28" s="20">
        <f>VLOOKUP(B28,RMS!B:D,3,FALSE)</f>
        <v>132835.26104216799</v>
      </c>
      <c r="J28" s="21">
        <f>VLOOKUP(B28,RMS!B:E,4,FALSE)</f>
        <v>100961.015353878</v>
      </c>
      <c r="K28" s="22">
        <f t="shared" si="1"/>
        <v>0.15265783201903105</v>
      </c>
      <c r="L28" s="22">
        <f t="shared" si="2"/>
        <v>-2.8153877996373922E-2</v>
      </c>
    </row>
    <row r="29" spans="1:12">
      <c r="A29" s="33"/>
      <c r="B29" s="12">
        <v>40</v>
      </c>
      <c r="C29" s="30" t="s">
        <v>31</v>
      </c>
      <c r="D29" s="30"/>
      <c r="E29" s="15">
        <f>RA!D33</f>
        <v>105.57559999999999</v>
      </c>
      <c r="F29" s="25">
        <f>RA!I33</f>
        <v>21.075600000000001</v>
      </c>
      <c r="G29" s="16">
        <f t="shared" si="0"/>
        <v>84.5</v>
      </c>
      <c r="H29" s="27">
        <f>RA!J33</f>
        <v>19.962567108309099</v>
      </c>
      <c r="I29" s="20">
        <f>VLOOKUP(B29,RMS!B:D,3,FALSE)</f>
        <v>105.5753</v>
      </c>
      <c r="J29" s="21">
        <f>VLOOKUP(B29,RMS!B:E,4,FALSE)</f>
        <v>84.5</v>
      </c>
      <c r="K29" s="22">
        <f t="shared" si="1"/>
        <v>2.9999999999574811E-4</v>
      </c>
      <c r="L29" s="22">
        <f t="shared" si="2"/>
        <v>0</v>
      </c>
    </row>
    <row r="30" spans="1:12">
      <c r="A30" s="33"/>
      <c r="B30" s="12">
        <v>41</v>
      </c>
      <c r="C30" s="30" t="s">
        <v>40</v>
      </c>
      <c r="D30" s="30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33"/>
      <c r="B31" s="12">
        <v>42</v>
      </c>
      <c r="C31" s="30" t="s">
        <v>32</v>
      </c>
      <c r="D31" s="30"/>
      <c r="E31" s="15">
        <f>RA!D35</f>
        <v>168922.5766</v>
      </c>
      <c r="F31" s="25">
        <f>RA!I35</f>
        <v>19180.132799999999</v>
      </c>
      <c r="G31" s="16">
        <f t="shared" si="0"/>
        <v>149742.44380000001</v>
      </c>
      <c r="H31" s="27">
        <f>RA!J35</f>
        <v>11.3543927555744</v>
      </c>
      <c r="I31" s="20">
        <f>VLOOKUP(B31,RMS!B:D,3,FALSE)</f>
        <v>168922.5759</v>
      </c>
      <c r="J31" s="21">
        <f>VLOOKUP(B31,RMS!B:E,4,FALSE)</f>
        <v>149742.4578</v>
      </c>
      <c r="K31" s="22">
        <f t="shared" si="1"/>
        <v>7.0000000414438546E-4</v>
      </c>
      <c r="L31" s="22">
        <f t="shared" si="2"/>
        <v>-1.3999999995576218E-2</v>
      </c>
    </row>
    <row r="32" spans="1:12">
      <c r="A32" s="33"/>
      <c r="B32" s="12">
        <v>71</v>
      </c>
      <c r="C32" s="30" t="s">
        <v>41</v>
      </c>
      <c r="D32" s="30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33"/>
      <c r="B33" s="12">
        <v>72</v>
      </c>
      <c r="C33" s="30" t="s">
        <v>42</v>
      </c>
      <c r="D33" s="30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33"/>
      <c r="B34" s="12">
        <v>73</v>
      </c>
      <c r="C34" s="30" t="s">
        <v>43</v>
      </c>
      <c r="D34" s="30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33"/>
      <c r="B35" s="12">
        <v>75</v>
      </c>
      <c r="C35" s="30" t="s">
        <v>33</v>
      </c>
      <c r="D35" s="30"/>
      <c r="E35" s="15">
        <f>RA!D39</f>
        <v>268892.30690000003</v>
      </c>
      <c r="F35" s="25">
        <f>RA!I39</f>
        <v>13814.022499999999</v>
      </c>
      <c r="G35" s="16">
        <f t="shared" si="0"/>
        <v>255078.28440000003</v>
      </c>
      <c r="H35" s="27">
        <f>RA!J39</f>
        <v>5.1373810799047499</v>
      </c>
      <c r="I35" s="20">
        <f>VLOOKUP(B35,RMS!B:D,3,FALSE)</f>
        <v>268892.30769230798</v>
      </c>
      <c r="J35" s="21">
        <f>VLOOKUP(B35,RMS!B:E,4,FALSE)</f>
        <v>255078.281196581</v>
      </c>
      <c r="K35" s="22">
        <f t="shared" si="1"/>
        <v>-7.9230795381590724E-4</v>
      </c>
      <c r="L35" s="22">
        <f t="shared" si="2"/>
        <v>3.2034190371632576E-3</v>
      </c>
    </row>
    <row r="36" spans="1:12">
      <c r="A36" s="33"/>
      <c r="B36" s="12">
        <v>76</v>
      </c>
      <c r="C36" s="30" t="s">
        <v>34</v>
      </c>
      <c r="D36" s="30"/>
      <c r="E36" s="15">
        <f>RA!D40</f>
        <v>408849.94890000002</v>
      </c>
      <c r="F36" s="25">
        <f>RA!I40</f>
        <v>24840.527699999999</v>
      </c>
      <c r="G36" s="16">
        <f t="shared" si="0"/>
        <v>384009.42120000004</v>
      </c>
      <c r="H36" s="27">
        <f>RA!J40</f>
        <v>6.0757076689951397</v>
      </c>
      <c r="I36" s="20">
        <f>VLOOKUP(B36,RMS!B:D,3,FALSE)</f>
        <v>408849.94346410298</v>
      </c>
      <c r="J36" s="21">
        <f>VLOOKUP(B36,RMS!B:E,4,FALSE)</f>
        <v>384009.42158290598</v>
      </c>
      <c r="K36" s="22">
        <f t="shared" si="1"/>
        <v>5.4358970373868942E-3</v>
      </c>
      <c r="L36" s="22">
        <f t="shared" si="2"/>
        <v>-3.8290594238787889E-4</v>
      </c>
    </row>
    <row r="37" spans="1:12">
      <c r="A37" s="33"/>
      <c r="B37" s="12">
        <v>77</v>
      </c>
      <c r="C37" s="30" t="s">
        <v>44</v>
      </c>
      <c r="D37" s="30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3"/>
      <c r="B38" s="12">
        <v>78</v>
      </c>
      <c r="C38" s="30" t="s">
        <v>45</v>
      </c>
      <c r="D38" s="30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3"/>
      <c r="B39" s="12">
        <v>99</v>
      </c>
      <c r="C39" s="30" t="s">
        <v>35</v>
      </c>
      <c r="D39" s="30"/>
      <c r="E39" s="15">
        <f>RA!D43</f>
        <v>14495.825500000001</v>
      </c>
      <c r="F39" s="25">
        <f>RA!I43</f>
        <v>1894.1922999999999</v>
      </c>
      <c r="G39" s="16">
        <f t="shared" si="0"/>
        <v>12601.6332</v>
      </c>
      <c r="H39" s="27">
        <f>RA!J43</f>
        <v>13.0671571619015</v>
      </c>
      <c r="I39" s="20">
        <f>VLOOKUP(B39,RMS!B:D,3,FALSE)</f>
        <v>14495.825580515801</v>
      </c>
      <c r="J39" s="21">
        <f>VLOOKUP(B39,RMS!B:E,4,FALSE)</f>
        <v>12601.6333862794</v>
      </c>
      <c r="K39" s="22">
        <f t="shared" si="1"/>
        <v>-8.0515799709246494E-5</v>
      </c>
      <c r="L39" s="22">
        <f t="shared" si="2"/>
        <v>-1.8627939971338492E-4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3"/>
    </sheetView>
  </sheetViews>
  <sheetFormatPr defaultRowHeight="11.25"/>
  <cols>
    <col min="1" max="1" width="7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8" width="10.5" style="1" bestFit="1" customWidth="1"/>
    <col min="19" max="20" width="9" style="1"/>
    <col min="21" max="21" width="10.5" style="1" bestFit="1" customWidth="1"/>
    <col min="22" max="22" width="36" style="1" bestFit="1" customWidth="1"/>
    <col min="23" max="16384" width="9" style="1"/>
  </cols>
  <sheetData>
    <row r="1" spans="1:23" ht="12.75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50" t="s">
        <v>54</v>
      </c>
      <c r="W1" s="36"/>
    </row>
    <row r="2" spans="1:23" ht="12.7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50"/>
      <c r="W2" s="36"/>
    </row>
    <row r="3" spans="1:23" ht="23.25" thickBot="1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51" t="s">
        <v>55</v>
      </c>
      <c r="W3" s="36"/>
    </row>
    <row r="4" spans="1:23" ht="15" thickTop="1" thickBot="1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49"/>
      <c r="W4" s="36"/>
    </row>
    <row r="5" spans="1:23" ht="15" thickTop="1" thickBot="1">
      <c r="A5" s="52"/>
      <c r="B5" s="53"/>
      <c r="C5" s="54"/>
      <c r="D5" s="55" t="s">
        <v>0</v>
      </c>
      <c r="E5" s="55" t="s">
        <v>56</v>
      </c>
      <c r="F5" s="55" t="s">
        <v>57</v>
      </c>
      <c r="G5" s="55" t="s">
        <v>58</v>
      </c>
      <c r="H5" s="55" t="s">
        <v>59</v>
      </c>
      <c r="I5" s="55" t="s">
        <v>1</v>
      </c>
      <c r="J5" s="55" t="s">
        <v>2</v>
      </c>
      <c r="K5" s="55" t="s">
        <v>60</v>
      </c>
      <c r="L5" s="55" t="s">
        <v>61</v>
      </c>
      <c r="M5" s="55" t="s">
        <v>62</v>
      </c>
      <c r="N5" s="55" t="s">
        <v>63</v>
      </c>
      <c r="O5" s="55" t="s">
        <v>64</v>
      </c>
      <c r="P5" s="55" t="s">
        <v>65</v>
      </c>
      <c r="Q5" s="55" t="s">
        <v>66</v>
      </c>
      <c r="R5" s="55" t="s">
        <v>67</v>
      </c>
      <c r="S5" s="55" t="s">
        <v>68</v>
      </c>
      <c r="T5" s="55" t="s">
        <v>69</v>
      </c>
      <c r="U5" s="56" t="s">
        <v>70</v>
      </c>
      <c r="V5" s="49"/>
      <c r="W5" s="49"/>
    </row>
    <row r="6" spans="1:23" ht="14.25" thickBot="1">
      <c r="A6" s="57" t="s">
        <v>3</v>
      </c>
      <c r="B6" s="39" t="s">
        <v>4</v>
      </c>
      <c r="C6" s="40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8"/>
      <c r="V6" s="49"/>
      <c r="W6" s="49"/>
    </row>
    <row r="7" spans="1:23" ht="14.25" thickBot="1">
      <c r="A7" s="41" t="s">
        <v>5</v>
      </c>
      <c r="B7" s="42"/>
      <c r="C7" s="43"/>
      <c r="D7" s="59">
        <v>15861612.7019</v>
      </c>
      <c r="E7" s="59">
        <v>18674253</v>
      </c>
      <c r="F7" s="60">
        <v>84.938405310777398</v>
      </c>
      <c r="G7" s="61"/>
      <c r="H7" s="61"/>
      <c r="I7" s="59">
        <v>1425745.7102000001</v>
      </c>
      <c r="J7" s="60">
        <v>8.9886554223406101</v>
      </c>
      <c r="K7" s="61"/>
      <c r="L7" s="61"/>
      <c r="M7" s="61"/>
      <c r="N7" s="59">
        <v>31554969.4932</v>
      </c>
      <c r="O7" s="59">
        <v>1385386715.0158999</v>
      </c>
      <c r="P7" s="59">
        <v>1060999</v>
      </c>
      <c r="Q7" s="59">
        <v>1037017</v>
      </c>
      <c r="R7" s="60">
        <v>2.3125946826329802</v>
      </c>
      <c r="S7" s="59">
        <v>14.949696184350801</v>
      </c>
      <c r="T7" s="59">
        <v>15.1331721575442</v>
      </c>
      <c r="U7" s="62">
        <v>-1.2272889758486201</v>
      </c>
      <c r="V7" s="49"/>
      <c r="W7" s="49"/>
    </row>
    <row r="8" spans="1:23" ht="14.25" thickBot="1">
      <c r="A8" s="44">
        <v>41488</v>
      </c>
      <c r="B8" s="37" t="s">
        <v>6</v>
      </c>
      <c r="C8" s="38"/>
      <c r="D8" s="63">
        <v>442485.62420000002</v>
      </c>
      <c r="E8" s="63">
        <v>510238</v>
      </c>
      <c r="F8" s="64">
        <v>86.721417103391005</v>
      </c>
      <c r="G8" s="65"/>
      <c r="H8" s="65"/>
      <c r="I8" s="63">
        <v>88930.015700000004</v>
      </c>
      <c r="J8" s="64">
        <v>20.0978316212606</v>
      </c>
      <c r="K8" s="65"/>
      <c r="L8" s="65"/>
      <c r="M8" s="65"/>
      <c r="N8" s="63">
        <v>906318.21790000005</v>
      </c>
      <c r="O8" s="63">
        <v>43014611.7104</v>
      </c>
      <c r="P8" s="63">
        <v>22340</v>
      </c>
      <c r="Q8" s="63">
        <v>22088</v>
      </c>
      <c r="R8" s="64">
        <v>1.14089098152843</v>
      </c>
      <c r="S8" s="63">
        <v>19.806876642793199</v>
      </c>
      <c r="T8" s="63">
        <v>20.999302503621902</v>
      </c>
      <c r="U8" s="66">
        <v>-6.0202619642332502</v>
      </c>
      <c r="V8" s="49"/>
      <c r="W8" s="49"/>
    </row>
    <row r="9" spans="1:23" ht="12" customHeight="1" thickBot="1">
      <c r="A9" s="45"/>
      <c r="B9" s="37" t="s">
        <v>7</v>
      </c>
      <c r="C9" s="38"/>
      <c r="D9" s="63">
        <v>95413.158500000005</v>
      </c>
      <c r="E9" s="63">
        <v>119276</v>
      </c>
      <c r="F9" s="64">
        <v>79.993593430363205</v>
      </c>
      <c r="G9" s="65"/>
      <c r="H9" s="65"/>
      <c r="I9" s="63">
        <v>19614.294000000002</v>
      </c>
      <c r="J9" s="64">
        <v>20.557221151000899</v>
      </c>
      <c r="K9" s="65"/>
      <c r="L9" s="65"/>
      <c r="M9" s="65"/>
      <c r="N9" s="63">
        <v>190027.33119999999</v>
      </c>
      <c r="O9" s="63">
        <v>8716952.4725000001</v>
      </c>
      <c r="P9" s="63">
        <v>6435</v>
      </c>
      <c r="Q9" s="63">
        <v>6184</v>
      </c>
      <c r="R9" s="64">
        <v>4.0588615782664901</v>
      </c>
      <c r="S9" s="63">
        <v>14.8272196581197</v>
      </c>
      <c r="T9" s="63">
        <v>15.299833877749</v>
      </c>
      <c r="U9" s="66">
        <v>-3.1874770221709099</v>
      </c>
      <c r="V9" s="49"/>
      <c r="W9" s="49"/>
    </row>
    <row r="10" spans="1:23" ht="14.25" thickBot="1">
      <c r="A10" s="45"/>
      <c r="B10" s="37" t="s">
        <v>8</v>
      </c>
      <c r="C10" s="38"/>
      <c r="D10" s="63">
        <v>151253.53260000001</v>
      </c>
      <c r="E10" s="63">
        <v>162869</v>
      </c>
      <c r="F10" s="64">
        <v>92.868214700157793</v>
      </c>
      <c r="G10" s="65"/>
      <c r="H10" s="65"/>
      <c r="I10" s="63">
        <v>32002.351699999999</v>
      </c>
      <c r="J10" s="64">
        <v>21.158085467420001</v>
      </c>
      <c r="K10" s="65"/>
      <c r="L10" s="65"/>
      <c r="M10" s="65"/>
      <c r="N10" s="63">
        <v>284807.50229999999</v>
      </c>
      <c r="O10" s="63">
        <v>13732362.7588</v>
      </c>
      <c r="P10" s="63">
        <v>98623</v>
      </c>
      <c r="Q10" s="63">
        <v>97079</v>
      </c>
      <c r="R10" s="64">
        <v>1.59045725646123</v>
      </c>
      <c r="S10" s="63">
        <v>1.53365373797187</v>
      </c>
      <c r="T10" s="63">
        <v>1.3757246129441001</v>
      </c>
      <c r="U10" s="66">
        <v>10.297573768941</v>
      </c>
      <c r="V10" s="49"/>
      <c r="W10" s="49"/>
    </row>
    <row r="11" spans="1:23" ht="14.25" thickBot="1">
      <c r="A11" s="45"/>
      <c r="B11" s="37" t="s">
        <v>9</v>
      </c>
      <c r="C11" s="38"/>
      <c r="D11" s="63">
        <v>37008.592799999999</v>
      </c>
      <c r="E11" s="63">
        <v>49583</v>
      </c>
      <c r="F11" s="64">
        <v>74.639680535667495</v>
      </c>
      <c r="G11" s="65"/>
      <c r="H11" s="65"/>
      <c r="I11" s="63">
        <v>6237.14</v>
      </c>
      <c r="J11" s="64">
        <v>16.8532211794878</v>
      </c>
      <c r="K11" s="65"/>
      <c r="L11" s="65"/>
      <c r="M11" s="65"/>
      <c r="N11" s="63">
        <v>74496.7405</v>
      </c>
      <c r="O11" s="63">
        <v>4753020.0349000003</v>
      </c>
      <c r="P11" s="63">
        <v>2440</v>
      </c>
      <c r="Q11" s="63">
        <v>2390</v>
      </c>
      <c r="R11" s="64">
        <v>2.0920502092050199</v>
      </c>
      <c r="S11" s="63">
        <v>15.1674560655738</v>
      </c>
      <c r="T11" s="63">
        <v>15.6854174476987</v>
      </c>
      <c r="U11" s="66">
        <v>-3.4149522496432998</v>
      </c>
      <c r="V11" s="49"/>
      <c r="W11" s="49"/>
    </row>
    <row r="12" spans="1:23" ht="14.25" thickBot="1">
      <c r="A12" s="45"/>
      <c r="B12" s="37" t="s">
        <v>10</v>
      </c>
      <c r="C12" s="38"/>
      <c r="D12" s="63">
        <v>119265.81479999999</v>
      </c>
      <c r="E12" s="63">
        <v>171346</v>
      </c>
      <c r="F12" s="64">
        <v>69.6052518296313</v>
      </c>
      <c r="G12" s="65"/>
      <c r="H12" s="65"/>
      <c r="I12" s="63">
        <v>9311.3384999999998</v>
      </c>
      <c r="J12" s="64">
        <v>7.8072149304596898</v>
      </c>
      <c r="K12" s="65"/>
      <c r="L12" s="65"/>
      <c r="M12" s="65"/>
      <c r="N12" s="63">
        <v>240058.46400000001</v>
      </c>
      <c r="O12" s="63">
        <v>18298421.491500001</v>
      </c>
      <c r="P12" s="63">
        <v>1873</v>
      </c>
      <c r="Q12" s="63">
        <v>1807</v>
      </c>
      <c r="R12" s="64">
        <v>3.6524626452683999</v>
      </c>
      <c r="S12" s="63">
        <v>63.676356006406799</v>
      </c>
      <c r="T12" s="63">
        <v>66.847066519092394</v>
      </c>
      <c r="U12" s="66">
        <v>-4.97941576990769</v>
      </c>
      <c r="V12" s="49"/>
      <c r="W12" s="49"/>
    </row>
    <row r="13" spans="1:23" ht="14.25" thickBot="1">
      <c r="A13" s="45"/>
      <c r="B13" s="37" t="s">
        <v>11</v>
      </c>
      <c r="C13" s="38"/>
      <c r="D13" s="63">
        <v>264120.67050000001</v>
      </c>
      <c r="E13" s="63">
        <v>336990</v>
      </c>
      <c r="F13" s="64">
        <v>78.376411911332696</v>
      </c>
      <c r="G13" s="65"/>
      <c r="H13" s="65"/>
      <c r="I13" s="63">
        <v>62355.844700000001</v>
      </c>
      <c r="J13" s="64">
        <v>23.6088468887936</v>
      </c>
      <c r="K13" s="65"/>
      <c r="L13" s="65"/>
      <c r="M13" s="65"/>
      <c r="N13" s="63">
        <v>518704.09019999998</v>
      </c>
      <c r="O13" s="63">
        <v>24275040.604400001</v>
      </c>
      <c r="P13" s="63">
        <v>11106</v>
      </c>
      <c r="Q13" s="63">
        <v>11021</v>
      </c>
      <c r="R13" s="64">
        <v>0.77125487705289597</v>
      </c>
      <c r="S13" s="63">
        <v>23.781799972987599</v>
      </c>
      <c r="T13" s="63">
        <v>23.099847536521199</v>
      </c>
      <c r="U13" s="66">
        <v>2.8675391990554902</v>
      </c>
      <c r="V13" s="49"/>
      <c r="W13" s="49"/>
    </row>
    <row r="14" spans="1:23" ht="14.25" thickBot="1">
      <c r="A14" s="45"/>
      <c r="B14" s="37" t="s">
        <v>12</v>
      </c>
      <c r="C14" s="38"/>
      <c r="D14" s="63">
        <v>142621.10250000001</v>
      </c>
      <c r="E14" s="63">
        <v>165206</v>
      </c>
      <c r="F14" s="64">
        <v>86.329251056256993</v>
      </c>
      <c r="G14" s="65"/>
      <c r="H14" s="65"/>
      <c r="I14" s="63">
        <v>6652.4908999999998</v>
      </c>
      <c r="J14" s="64">
        <v>4.6644506201317597</v>
      </c>
      <c r="K14" s="65"/>
      <c r="L14" s="65"/>
      <c r="M14" s="65"/>
      <c r="N14" s="63">
        <v>274426.80820000003</v>
      </c>
      <c r="O14" s="63">
        <v>13688426.5305</v>
      </c>
      <c r="P14" s="63">
        <v>2995</v>
      </c>
      <c r="Q14" s="63">
        <v>2844</v>
      </c>
      <c r="R14" s="64">
        <v>5.3094233473980399</v>
      </c>
      <c r="S14" s="63">
        <v>47.619733722871402</v>
      </c>
      <c r="T14" s="63">
        <v>46.345184845288301</v>
      </c>
      <c r="U14" s="66">
        <v>2.6765140792271298</v>
      </c>
      <c r="V14" s="49"/>
      <c r="W14" s="49"/>
    </row>
    <row r="15" spans="1:23" ht="14.25" thickBot="1">
      <c r="A15" s="45"/>
      <c r="B15" s="37" t="s">
        <v>13</v>
      </c>
      <c r="C15" s="38"/>
      <c r="D15" s="63">
        <v>87975.328999999998</v>
      </c>
      <c r="E15" s="63">
        <v>99732</v>
      </c>
      <c r="F15" s="64">
        <v>88.211736453695906</v>
      </c>
      <c r="G15" s="65"/>
      <c r="H15" s="65"/>
      <c r="I15" s="63">
        <v>6637.9759999999997</v>
      </c>
      <c r="J15" s="64">
        <v>7.5452698790134702</v>
      </c>
      <c r="K15" s="65"/>
      <c r="L15" s="65"/>
      <c r="M15" s="65"/>
      <c r="N15" s="63">
        <v>170946.12950000001</v>
      </c>
      <c r="O15" s="63">
        <v>9178497.0406999998</v>
      </c>
      <c r="P15" s="63">
        <v>4306</v>
      </c>
      <c r="Q15" s="63">
        <v>4213</v>
      </c>
      <c r="R15" s="64">
        <v>2.20745312129125</v>
      </c>
      <c r="S15" s="63">
        <v>20.430870645610799</v>
      </c>
      <c r="T15" s="63">
        <v>19.693994896748201</v>
      </c>
      <c r="U15" s="66">
        <v>3.6066781570119799</v>
      </c>
      <c r="V15" s="49"/>
      <c r="W15" s="49"/>
    </row>
    <row r="16" spans="1:23" ht="14.25" thickBot="1">
      <c r="A16" s="45"/>
      <c r="B16" s="37" t="s">
        <v>14</v>
      </c>
      <c r="C16" s="38"/>
      <c r="D16" s="63">
        <v>896877.66980000003</v>
      </c>
      <c r="E16" s="63">
        <v>982148</v>
      </c>
      <c r="F16" s="64">
        <v>91.3179754782375</v>
      </c>
      <c r="G16" s="65"/>
      <c r="H16" s="65"/>
      <c r="I16" s="63">
        <v>25091.0507</v>
      </c>
      <c r="J16" s="64">
        <v>2.7976001125766898</v>
      </c>
      <c r="K16" s="65"/>
      <c r="L16" s="65"/>
      <c r="M16" s="65"/>
      <c r="N16" s="63">
        <v>1797769.2486</v>
      </c>
      <c r="O16" s="63">
        <v>77732624.0933</v>
      </c>
      <c r="P16" s="63">
        <v>74836</v>
      </c>
      <c r="Q16" s="63">
        <v>76348</v>
      </c>
      <c r="R16" s="64">
        <v>-1.9804055116047501</v>
      </c>
      <c r="S16" s="63">
        <v>11.984575201774501</v>
      </c>
      <c r="T16" s="63">
        <v>11.799805873107401</v>
      </c>
      <c r="U16" s="66">
        <v>1.54172614011248</v>
      </c>
      <c r="V16" s="49"/>
      <c r="W16" s="49"/>
    </row>
    <row r="17" spans="1:21" ht="12" thickBot="1">
      <c r="A17" s="45"/>
      <c r="B17" s="37" t="s">
        <v>15</v>
      </c>
      <c r="C17" s="38"/>
      <c r="D17" s="63">
        <v>438778.73540000001</v>
      </c>
      <c r="E17" s="63">
        <v>551435</v>
      </c>
      <c r="F17" s="64">
        <v>79.570345625504402</v>
      </c>
      <c r="G17" s="65"/>
      <c r="H17" s="65"/>
      <c r="I17" s="63">
        <v>45427.948499999999</v>
      </c>
      <c r="J17" s="64">
        <v>10.353270301166001</v>
      </c>
      <c r="K17" s="65"/>
      <c r="L17" s="65"/>
      <c r="M17" s="65"/>
      <c r="N17" s="63">
        <v>852574.63249999995</v>
      </c>
      <c r="O17" s="63">
        <v>54643785.676799998</v>
      </c>
      <c r="P17" s="63">
        <v>12530</v>
      </c>
      <c r="Q17" s="63">
        <v>12105</v>
      </c>
      <c r="R17" s="64">
        <v>3.5109458901280401</v>
      </c>
      <c r="S17" s="63">
        <v>35.0182550199521</v>
      </c>
      <c r="T17" s="63">
        <v>34.183882453531602</v>
      </c>
      <c r="U17" s="66">
        <v>2.38267887975891</v>
      </c>
    </row>
    <row r="18" spans="1:21" ht="12" thickBot="1">
      <c r="A18" s="45"/>
      <c r="B18" s="37" t="s">
        <v>16</v>
      </c>
      <c r="C18" s="38"/>
      <c r="D18" s="63">
        <v>1650446.0813</v>
      </c>
      <c r="E18" s="63">
        <v>1810614</v>
      </c>
      <c r="F18" s="64">
        <v>91.153944534837393</v>
      </c>
      <c r="G18" s="65"/>
      <c r="H18" s="65"/>
      <c r="I18" s="63">
        <v>138883.36110000001</v>
      </c>
      <c r="J18" s="64">
        <v>8.4148984128343294</v>
      </c>
      <c r="K18" s="65"/>
      <c r="L18" s="65"/>
      <c r="M18" s="65"/>
      <c r="N18" s="63">
        <v>3221920.5594000001</v>
      </c>
      <c r="O18" s="63">
        <v>134591575.0566</v>
      </c>
      <c r="P18" s="63">
        <v>93937</v>
      </c>
      <c r="Q18" s="63">
        <v>89710</v>
      </c>
      <c r="R18" s="64">
        <v>4.7118492921636399</v>
      </c>
      <c r="S18" s="63">
        <v>17.569712480705199</v>
      </c>
      <c r="T18" s="63">
        <v>17.5172720778063</v>
      </c>
      <c r="U18" s="66">
        <v>0.29847046704081098</v>
      </c>
    </row>
    <row r="19" spans="1:21" ht="12" thickBot="1">
      <c r="A19" s="45"/>
      <c r="B19" s="37" t="s">
        <v>17</v>
      </c>
      <c r="C19" s="38"/>
      <c r="D19" s="63">
        <v>535984.7487</v>
      </c>
      <c r="E19" s="63">
        <v>550880</v>
      </c>
      <c r="F19" s="64">
        <v>97.2960987329364</v>
      </c>
      <c r="G19" s="65"/>
      <c r="H19" s="65"/>
      <c r="I19" s="63">
        <v>18461.180700000001</v>
      </c>
      <c r="J19" s="64">
        <v>3.4443481357961301</v>
      </c>
      <c r="K19" s="65"/>
      <c r="L19" s="65"/>
      <c r="M19" s="65"/>
      <c r="N19" s="63">
        <v>960100.34400000004</v>
      </c>
      <c r="O19" s="63">
        <v>48582649.810099997</v>
      </c>
      <c r="P19" s="63">
        <v>10197</v>
      </c>
      <c r="Q19" s="63">
        <v>9457</v>
      </c>
      <c r="R19" s="64">
        <v>7.8248916146769698</v>
      </c>
      <c r="S19" s="63">
        <v>52.562984083553999</v>
      </c>
      <c r="T19" s="63">
        <v>44.846737369144599</v>
      </c>
      <c r="U19" s="66">
        <v>14.680001238407099</v>
      </c>
    </row>
    <row r="20" spans="1:21" ht="12" thickBot="1">
      <c r="A20" s="45"/>
      <c r="B20" s="37" t="s">
        <v>18</v>
      </c>
      <c r="C20" s="38"/>
      <c r="D20" s="63">
        <v>968823.45810000005</v>
      </c>
      <c r="E20" s="63">
        <v>1121266</v>
      </c>
      <c r="F20" s="64">
        <v>86.404426612418504</v>
      </c>
      <c r="G20" s="65"/>
      <c r="H20" s="65"/>
      <c r="I20" s="63">
        <v>23313.9228</v>
      </c>
      <c r="J20" s="64">
        <v>2.4064160095505902</v>
      </c>
      <c r="K20" s="65"/>
      <c r="L20" s="65"/>
      <c r="M20" s="65"/>
      <c r="N20" s="63">
        <v>2005445.5127999999</v>
      </c>
      <c r="O20" s="63">
        <v>81316369.033399999</v>
      </c>
      <c r="P20" s="63">
        <v>36856</v>
      </c>
      <c r="Q20" s="63">
        <v>37322</v>
      </c>
      <c r="R20" s="64">
        <v>-1.2485933229730499</v>
      </c>
      <c r="S20" s="63">
        <v>26.286722870089001</v>
      </c>
      <c r="T20" s="63">
        <v>27.775093904399601</v>
      </c>
      <c r="U20" s="66">
        <v>-5.6620638550731499</v>
      </c>
    </row>
    <row r="21" spans="1:21" ht="12" thickBot="1">
      <c r="A21" s="45"/>
      <c r="B21" s="37" t="s">
        <v>19</v>
      </c>
      <c r="C21" s="38"/>
      <c r="D21" s="63">
        <v>334332.20329999999</v>
      </c>
      <c r="E21" s="63">
        <v>423316</v>
      </c>
      <c r="F21" s="64">
        <v>78.979344815693196</v>
      </c>
      <c r="G21" s="65"/>
      <c r="H21" s="65"/>
      <c r="I21" s="63">
        <v>22229.305899999999</v>
      </c>
      <c r="J21" s="64">
        <v>6.6488677072047997</v>
      </c>
      <c r="K21" s="65"/>
      <c r="L21" s="65"/>
      <c r="M21" s="65"/>
      <c r="N21" s="63">
        <v>652987.94160000002</v>
      </c>
      <c r="O21" s="63">
        <v>28718507.313299999</v>
      </c>
      <c r="P21" s="63">
        <v>33385</v>
      </c>
      <c r="Q21" s="63">
        <v>31856</v>
      </c>
      <c r="R21" s="64">
        <v>4.7997237569060696</v>
      </c>
      <c r="S21" s="63">
        <v>10.014443711247599</v>
      </c>
      <c r="T21" s="63">
        <v>10.003005345931699</v>
      </c>
      <c r="U21" s="66">
        <v>0.114218678996867</v>
      </c>
    </row>
    <row r="22" spans="1:21" ht="12" thickBot="1">
      <c r="A22" s="45"/>
      <c r="B22" s="37" t="s">
        <v>20</v>
      </c>
      <c r="C22" s="38"/>
      <c r="D22" s="63">
        <v>1199467.4656</v>
      </c>
      <c r="E22" s="63">
        <v>1070512</v>
      </c>
      <c r="F22" s="64">
        <v>112.046148534533</v>
      </c>
      <c r="G22" s="65"/>
      <c r="H22" s="65"/>
      <c r="I22" s="63">
        <v>146419.99470000001</v>
      </c>
      <c r="J22" s="64">
        <v>12.207083468225401</v>
      </c>
      <c r="K22" s="65"/>
      <c r="L22" s="65"/>
      <c r="M22" s="65"/>
      <c r="N22" s="63">
        <v>2350402.7489</v>
      </c>
      <c r="O22" s="63">
        <v>103983740.0016</v>
      </c>
      <c r="P22" s="63">
        <v>81795</v>
      </c>
      <c r="Q22" s="63">
        <v>79719</v>
      </c>
      <c r="R22" s="64">
        <v>2.60414706657133</v>
      </c>
      <c r="S22" s="63">
        <v>14.664312801515999</v>
      </c>
      <c r="T22" s="63">
        <v>14.4374024172406</v>
      </c>
      <c r="U22" s="66">
        <v>1.5473645942138501</v>
      </c>
    </row>
    <row r="23" spans="1:21" ht="12" thickBot="1">
      <c r="A23" s="45"/>
      <c r="B23" s="37" t="s">
        <v>21</v>
      </c>
      <c r="C23" s="38"/>
      <c r="D23" s="63">
        <v>2393865.2991999998</v>
      </c>
      <c r="E23" s="63">
        <v>2695276</v>
      </c>
      <c r="F23" s="64">
        <v>88.817074733719295</v>
      </c>
      <c r="G23" s="65"/>
      <c r="H23" s="65"/>
      <c r="I23" s="63">
        <v>121601.3487</v>
      </c>
      <c r="J23" s="64">
        <v>5.0797072308386602</v>
      </c>
      <c r="K23" s="65"/>
      <c r="L23" s="65"/>
      <c r="M23" s="65"/>
      <c r="N23" s="63">
        <v>4907449.0367999999</v>
      </c>
      <c r="O23" s="63">
        <v>211442252.26120001</v>
      </c>
      <c r="P23" s="63">
        <v>86503</v>
      </c>
      <c r="Q23" s="63">
        <v>86361</v>
      </c>
      <c r="R23" s="64">
        <v>0.16442607195377201</v>
      </c>
      <c r="S23" s="63">
        <v>27.673783558951701</v>
      </c>
      <c r="T23" s="63">
        <v>29.1055422887646</v>
      </c>
      <c r="U23" s="66">
        <v>-5.1737006859322596</v>
      </c>
    </row>
    <row r="24" spans="1:21" ht="12" thickBot="1">
      <c r="A24" s="45"/>
      <c r="B24" s="37" t="s">
        <v>22</v>
      </c>
      <c r="C24" s="38"/>
      <c r="D24" s="63">
        <v>339155.69679999998</v>
      </c>
      <c r="E24" s="63">
        <v>400524</v>
      </c>
      <c r="F24" s="64">
        <v>84.677996025206994</v>
      </c>
      <c r="G24" s="65"/>
      <c r="H24" s="65"/>
      <c r="I24" s="63">
        <v>52100.700900000003</v>
      </c>
      <c r="J24" s="64">
        <v>15.361882873140599</v>
      </c>
      <c r="K24" s="65"/>
      <c r="L24" s="65"/>
      <c r="M24" s="65"/>
      <c r="N24" s="63">
        <v>651153.73369999998</v>
      </c>
      <c r="O24" s="63">
        <v>23879481.238400001</v>
      </c>
      <c r="P24" s="63">
        <v>37638</v>
      </c>
      <c r="Q24" s="63">
        <v>36259</v>
      </c>
      <c r="R24" s="64">
        <v>3.8031936898425198</v>
      </c>
      <c r="S24" s="63">
        <v>9.0109914660715305</v>
      </c>
      <c r="T24" s="63">
        <v>8.6047060564273696</v>
      </c>
      <c r="U24" s="66">
        <v>4.5087758785913197</v>
      </c>
    </row>
    <row r="25" spans="1:21" ht="12" thickBot="1">
      <c r="A25" s="45"/>
      <c r="B25" s="37" t="s">
        <v>23</v>
      </c>
      <c r="C25" s="38"/>
      <c r="D25" s="63">
        <v>226808.67069999999</v>
      </c>
      <c r="E25" s="63">
        <v>247760</v>
      </c>
      <c r="F25" s="64">
        <v>91.543699830481103</v>
      </c>
      <c r="G25" s="65"/>
      <c r="H25" s="65"/>
      <c r="I25" s="63">
        <v>21661.4031</v>
      </c>
      <c r="J25" s="64">
        <v>9.5505180790250996</v>
      </c>
      <c r="K25" s="65"/>
      <c r="L25" s="65"/>
      <c r="M25" s="65"/>
      <c r="N25" s="63">
        <v>449090.7537</v>
      </c>
      <c r="O25" s="63">
        <v>18088322.339600001</v>
      </c>
      <c r="P25" s="63">
        <v>19894</v>
      </c>
      <c r="Q25" s="63">
        <v>18854</v>
      </c>
      <c r="R25" s="64">
        <v>5.51607086029491</v>
      </c>
      <c r="S25" s="63">
        <v>11.400858082838999</v>
      </c>
      <c r="T25" s="63">
        <v>11.789651161557201</v>
      </c>
      <c r="U25" s="66">
        <v>-3.4102089149185</v>
      </c>
    </row>
    <row r="26" spans="1:21" ht="12" thickBot="1">
      <c r="A26" s="45"/>
      <c r="B26" s="37" t="s">
        <v>24</v>
      </c>
      <c r="C26" s="38"/>
      <c r="D26" s="63">
        <v>583061.32429999998</v>
      </c>
      <c r="E26" s="63">
        <v>624530</v>
      </c>
      <c r="F26" s="64">
        <v>93.360018622003807</v>
      </c>
      <c r="G26" s="65"/>
      <c r="H26" s="65"/>
      <c r="I26" s="63">
        <v>112883.25290000001</v>
      </c>
      <c r="J26" s="64">
        <v>19.360442580464898</v>
      </c>
      <c r="K26" s="65"/>
      <c r="L26" s="65"/>
      <c r="M26" s="65"/>
      <c r="N26" s="63">
        <v>1166367.8027999999</v>
      </c>
      <c r="O26" s="63">
        <v>49208460.698799998</v>
      </c>
      <c r="P26" s="63">
        <v>48351</v>
      </c>
      <c r="Q26" s="63">
        <v>47700</v>
      </c>
      <c r="R26" s="64">
        <v>1.3647798742138399</v>
      </c>
      <c r="S26" s="63">
        <v>12.058929997311299</v>
      </c>
      <c r="T26" s="63">
        <v>12.228647348008399</v>
      </c>
      <c r="U26" s="66">
        <v>-1.4073997505159801</v>
      </c>
    </row>
    <row r="27" spans="1:21" ht="12" thickBot="1">
      <c r="A27" s="45"/>
      <c r="B27" s="37" t="s">
        <v>25</v>
      </c>
      <c r="C27" s="38"/>
      <c r="D27" s="63">
        <v>232470.38630000001</v>
      </c>
      <c r="E27" s="63">
        <v>284763</v>
      </c>
      <c r="F27" s="64">
        <v>81.636443744447206</v>
      </c>
      <c r="G27" s="65"/>
      <c r="H27" s="65"/>
      <c r="I27" s="63">
        <v>65455.225299999998</v>
      </c>
      <c r="J27" s="64">
        <v>28.156371373483601</v>
      </c>
      <c r="K27" s="65"/>
      <c r="L27" s="65"/>
      <c r="M27" s="65"/>
      <c r="N27" s="63">
        <v>452527.22960000002</v>
      </c>
      <c r="O27" s="63">
        <v>20001930.254799999</v>
      </c>
      <c r="P27" s="63">
        <v>37427</v>
      </c>
      <c r="Q27" s="63">
        <v>35957</v>
      </c>
      <c r="R27" s="64">
        <v>4.0882164807965102</v>
      </c>
      <c r="S27" s="63">
        <v>6.21130163518316</v>
      </c>
      <c r="T27" s="63">
        <v>6.1200000917762898</v>
      </c>
      <c r="U27" s="66">
        <v>1.46992609229766</v>
      </c>
    </row>
    <row r="28" spans="1:21" ht="12" thickBot="1">
      <c r="A28" s="45"/>
      <c r="B28" s="37" t="s">
        <v>26</v>
      </c>
      <c r="C28" s="38"/>
      <c r="D28" s="63">
        <v>902344.4031</v>
      </c>
      <c r="E28" s="63">
        <v>915729</v>
      </c>
      <c r="F28" s="64">
        <v>98.538367038719997</v>
      </c>
      <c r="G28" s="65"/>
      <c r="H28" s="65"/>
      <c r="I28" s="63">
        <v>20501.4172</v>
      </c>
      <c r="J28" s="64">
        <v>2.2720168850792999</v>
      </c>
      <c r="K28" s="65"/>
      <c r="L28" s="65"/>
      <c r="M28" s="65"/>
      <c r="N28" s="63">
        <v>1762345.8892999999</v>
      </c>
      <c r="O28" s="63">
        <v>69828309.814700007</v>
      </c>
      <c r="P28" s="63">
        <v>53479</v>
      </c>
      <c r="Q28" s="63">
        <v>50885</v>
      </c>
      <c r="R28" s="64">
        <v>5.0977694802004399</v>
      </c>
      <c r="S28" s="63">
        <v>16.8728735223172</v>
      </c>
      <c r="T28" s="63">
        <v>16.900884075857299</v>
      </c>
      <c r="U28" s="66">
        <v>-0.16600938484546701</v>
      </c>
    </row>
    <row r="29" spans="1:21" ht="12" thickBot="1">
      <c r="A29" s="45"/>
      <c r="B29" s="37" t="s">
        <v>27</v>
      </c>
      <c r="C29" s="38"/>
      <c r="D29" s="63">
        <v>639256.72329999995</v>
      </c>
      <c r="E29" s="63">
        <v>635030</v>
      </c>
      <c r="F29" s="64">
        <v>100.665594271137</v>
      </c>
      <c r="G29" s="65"/>
      <c r="H29" s="65"/>
      <c r="I29" s="63">
        <v>95519.613800000006</v>
      </c>
      <c r="J29" s="64">
        <v>14.942293184951501</v>
      </c>
      <c r="K29" s="65"/>
      <c r="L29" s="65"/>
      <c r="M29" s="65"/>
      <c r="N29" s="63">
        <v>1257678.4426</v>
      </c>
      <c r="O29" s="63">
        <v>49398084.373499997</v>
      </c>
      <c r="P29" s="63">
        <v>106588</v>
      </c>
      <c r="Q29" s="63">
        <v>104365</v>
      </c>
      <c r="R29" s="64">
        <v>2.13002443347865</v>
      </c>
      <c r="S29" s="63">
        <v>5.9974549039291496</v>
      </c>
      <c r="T29" s="63">
        <v>5.9255662271834399</v>
      </c>
      <c r="U29" s="66">
        <v>1.1986530602940799</v>
      </c>
    </row>
    <row r="30" spans="1:21" ht="12" thickBot="1">
      <c r="A30" s="45"/>
      <c r="B30" s="37" t="s">
        <v>28</v>
      </c>
      <c r="C30" s="38"/>
      <c r="D30" s="63">
        <v>1253423.6336999999</v>
      </c>
      <c r="E30" s="63">
        <v>1145784</v>
      </c>
      <c r="F30" s="64">
        <v>109.39440886764</v>
      </c>
      <c r="G30" s="65"/>
      <c r="H30" s="65"/>
      <c r="I30" s="63">
        <v>181089.22690000001</v>
      </c>
      <c r="J30" s="64">
        <v>14.447567608522</v>
      </c>
      <c r="K30" s="65"/>
      <c r="L30" s="65"/>
      <c r="M30" s="65"/>
      <c r="N30" s="63">
        <v>2458000.1823999998</v>
      </c>
      <c r="O30" s="63">
        <v>104838192.67299999</v>
      </c>
      <c r="P30" s="63">
        <v>92346</v>
      </c>
      <c r="Q30" s="63">
        <v>88985</v>
      </c>
      <c r="R30" s="64">
        <v>3.77704107433836</v>
      </c>
      <c r="S30" s="63">
        <v>13.573123185628001</v>
      </c>
      <c r="T30" s="63">
        <v>13.5368494544024</v>
      </c>
      <c r="U30" s="66">
        <v>0.26724675470377601</v>
      </c>
    </row>
    <row r="31" spans="1:21" ht="12" thickBot="1">
      <c r="A31" s="45"/>
      <c r="B31" s="37" t="s">
        <v>29</v>
      </c>
      <c r="C31" s="38"/>
      <c r="D31" s="63">
        <v>932270.73019999999</v>
      </c>
      <c r="E31" s="63">
        <v>907274</v>
      </c>
      <c r="F31" s="64">
        <v>102.755146758311</v>
      </c>
      <c r="G31" s="65"/>
      <c r="H31" s="65"/>
      <c r="I31" s="63">
        <v>11740.928099999999</v>
      </c>
      <c r="J31" s="64">
        <v>1.25939040234388</v>
      </c>
      <c r="K31" s="65"/>
      <c r="L31" s="65"/>
      <c r="M31" s="65"/>
      <c r="N31" s="63">
        <v>1846419.0541999999</v>
      </c>
      <c r="O31" s="63">
        <v>78792791.913299993</v>
      </c>
      <c r="P31" s="63">
        <v>36819</v>
      </c>
      <c r="Q31" s="63">
        <v>36079</v>
      </c>
      <c r="R31" s="64">
        <v>2.0510546301172301</v>
      </c>
      <c r="S31" s="63">
        <v>25.320370737934201</v>
      </c>
      <c r="T31" s="63">
        <v>25.3374074669475</v>
      </c>
      <c r="U31" s="66">
        <v>-6.7284674421410007E-2</v>
      </c>
    </row>
    <row r="32" spans="1:21" ht="12" thickBot="1">
      <c r="A32" s="45"/>
      <c r="B32" s="37" t="s">
        <v>30</v>
      </c>
      <c r="C32" s="38"/>
      <c r="D32" s="63">
        <v>132835.4137</v>
      </c>
      <c r="E32" s="63">
        <v>140357</v>
      </c>
      <c r="F32" s="64">
        <v>94.641103543108002</v>
      </c>
      <c r="G32" s="65"/>
      <c r="H32" s="65"/>
      <c r="I32" s="63">
        <v>31874.426500000001</v>
      </c>
      <c r="J32" s="64">
        <v>23.995428336592699</v>
      </c>
      <c r="K32" s="65"/>
      <c r="L32" s="65"/>
      <c r="M32" s="65"/>
      <c r="N32" s="63">
        <v>261366.52540000001</v>
      </c>
      <c r="O32" s="63">
        <v>12636528.5167</v>
      </c>
      <c r="P32" s="63">
        <v>30686</v>
      </c>
      <c r="Q32" s="63">
        <v>29574</v>
      </c>
      <c r="R32" s="64">
        <v>3.7600595117332798</v>
      </c>
      <c r="S32" s="63">
        <v>4.3288605129375002</v>
      </c>
      <c r="T32" s="63">
        <v>4.34608479407588</v>
      </c>
      <c r="U32" s="66">
        <v>-0.39789411294043903</v>
      </c>
    </row>
    <row r="33" spans="1:21" ht="12" thickBot="1">
      <c r="A33" s="45"/>
      <c r="B33" s="37" t="s">
        <v>31</v>
      </c>
      <c r="C33" s="38"/>
      <c r="D33" s="63">
        <v>105.57559999999999</v>
      </c>
      <c r="E33" s="65"/>
      <c r="F33" s="65"/>
      <c r="G33" s="65"/>
      <c r="H33" s="65"/>
      <c r="I33" s="63">
        <v>21.075600000000001</v>
      </c>
      <c r="J33" s="64">
        <v>19.962567108309099</v>
      </c>
      <c r="K33" s="65"/>
      <c r="L33" s="65"/>
      <c r="M33" s="65"/>
      <c r="N33" s="63">
        <v>248.4819</v>
      </c>
      <c r="O33" s="63">
        <v>9917.991</v>
      </c>
      <c r="P33" s="63">
        <v>21</v>
      </c>
      <c r="Q33" s="63">
        <v>24</v>
      </c>
      <c r="R33" s="64">
        <v>-12.5</v>
      </c>
      <c r="S33" s="63">
        <v>5.0274095238095198</v>
      </c>
      <c r="T33" s="63">
        <v>5.95442916666667</v>
      </c>
      <c r="U33" s="66">
        <v>-18.439310314125599</v>
      </c>
    </row>
    <row r="34" spans="1:21" ht="12" thickBot="1">
      <c r="A34" s="45"/>
      <c r="B34" s="37" t="s">
        <v>40</v>
      </c>
      <c r="C34" s="38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3">
        <v>22</v>
      </c>
      <c r="P34" s="65"/>
      <c r="Q34" s="65"/>
      <c r="R34" s="65"/>
      <c r="S34" s="65"/>
      <c r="T34" s="65"/>
      <c r="U34" s="67"/>
    </row>
    <row r="35" spans="1:21" ht="12" thickBot="1">
      <c r="A35" s="45"/>
      <c r="B35" s="37" t="s">
        <v>32</v>
      </c>
      <c r="C35" s="38"/>
      <c r="D35" s="63">
        <v>168922.5766</v>
      </c>
      <c r="E35" s="63">
        <v>172660</v>
      </c>
      <c r="F35" s="64">
        <v>97.835385497509606</v>
      </c>
      <c r="G35" s="65"/>
      <c r="H35" s="65"/>
      <c r="I35" s="63">
        <v>19180.132799999999</v>
      </c>
      <c r="J35" s="64">
        <v>11.3543927555744</v>
      </c>
      <c r="K35" s="65"/>
      <c r="L35" s="65"/>
      <c r="M35" s="65"/>
      <c r="N35" s="63">
        <v>340695.98149999999</v>
      </c>
      <c r="O35" s="63">
        <v>8129995.4811000004</v>
      </c>
      <c r="P35" s="63">
        <v>15021</v>
      </c>
      <c r="Q35" s="63">
        <v>15228</v>
      </c>
      <c r="R35" s="64">
        <v>-1.35933806146572</v>
      </c>
      <c r="S35" s="63">
        <v>11.245761041209001</v>
      </c>
      <c r="T35" s="63">
        <v>11.2801027646441</v>
      </c>
      <c r="U35" s="66">
        <v>-0.30537482798415999</v>
      </c>
    </row>
    <row r="36" spans="1:21" ht="12" customHeight="1" thickBot="1">
      <c r="A36" s="45"/>
      <c r="B36" s="37" t="s">
        <v>41</v>
      </c>
      <c r="C36" s="38"/>
      <c r="D36" s="65"/>
      <c r="E36" s="63">
        <v>643911</v>
      </c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7"/>
    </row>
    <row r="37" spans="1:21" ht="12" thickBot="1">
      <c r="A37" s="45"/>
      <c r="B37" s="37" t="s">
        <v>42</v>
      </c>
      <c r="C37" s="38"/>
      <c r="D37" s="65"/>
      <c r="E37" s="63">
        <v>276465</v>
      </c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7"/>
    </row>
    <row r="38" spans="1:21" ht="12" thickBot="1">
      <c r="A38" s="45"/>
      <c r="B38" s="37" t="s">
        <v>43</v>
      </c>
      <c r="C38" s="38"/>
      <c r="D38" s="65"/>
      <c r="E38" s="63">
        <v>301537</v>
      </c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7"/>
    </row>
    <row r="39" spans="1:21" ht="12" customHeight="1" thickBot="1">
      <c r="A39" s="45"/>
      <c r="B39" s="37" t="s">
        <v>33</v>
      </c>
      <c r="C39" s="38"/>
      <c r="D39" s="63">
        <v>268892.30690000003</v>
      </c>
      <c r="E39" s="63">
        <v>374373</v>
      </c>
      <c r="F39" s="64">
        <v>71.824706081902306</v>
      </c>
      <c r="G39" s="65"/>
      <c r="H39" s="65"/>
      <c r="I39" s="63">
        <v>13814.022499999999</v>
      </c>
      <c r="J39" s="64">
        <v>5.1373810799047499</v>
      </c>
      <c r="K39" s="65"/>
      <c r="L39" s="65"/>
      <c r="M39" s="65"/>
      <c r="N39" s="63">
        <v>591586.75060000003</v>
      </c>
      <c r="O39" s="63">
        <v>28571223.265000001</v>
      </c>
      <c r="P39" s="63">
        <v>460</v>
      </c>
      <c r="Q39" s="63">
        <v>518</v>
      </c>
      <c r="R39" s="64">
        <v>-11.1969111969112</v>
      </c>
      <c r="S39" s="63">
        <v>584.54849326087003</v>
      </c>
      <c r="T39" s="63">
        <v>622.96224652509704</v>
      </c>
      <c r="U39" s="66">
        <v>-6.57152549482048</v>
      </c>
    </row>
    <row r="40" spans="1:21" ht="12" thickBot="1">
      <c r="A40" s="45"/>
      <c r="B40" s="37" t="s">
        <v>34</v>
      </c>
      <c r="C40" s="38"/>
      <c r="D40" s="63">
        <v>408849.94890000002</v>
      </c>
      <c r="E40" s="63">
        <v>528751</v>
      </c>
      <c r="F40" s="64">
        <v>77.323721165539197</v>
      </c>
      <c r="G40" s="65"/>
      <c r="H40" s="65"/>
      <c r="I40" s="63">
        <v>24840.527699999999</v>
      </c>
      <c r="J40" s="64">
        <v>6.0757076689951397</v>
      </c>
      <c r="K40" s="65"/>
      <c r="L40" s="65"/>
      <c r="M40" s="65"/>
      <c r="N40" s="63">
        <v>806692.9754</v>
      </c>
      <c r="O40" s="63">
        <v>41651091.422200002</v>
      </c>
      <c r="P40" s="63">
        <v>2065</v>
      </c>
      <c r="Q40" s="63">
        <v>2048</v>
      </c>
      <c r="R40" s="64">
        <v>0.830078125</v>
      </c>
      <c r="S40" s="63">
        <v>197.99029002421301</v>
      </c>
      <c r="T40" s="63">
        <v>194.259290283203</v>
      </c>
      <c r="U40" s="66">
        <v>1.8844357167988599</v>
      </c>
    </row>
    <row r="41" spans="1:21" ht="12" thickBot="1">
      <c r="A41" s="45"/>
      <c r="B41" s="37" t="s">
        <v>44</v>
      </c>
      <c r="C41" s="38"/>
      <c r="D41" s="65"/>
      <c r="E41" s="63">
        <v>175729</v>
      </c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7"/>
    </row>
    <row r="42" spans="1:21" ht="12" thickBot="1">
      <c r="A42" s="45"/>
      <c r="B42" s="37" t="s">
        <v>45</v>
      </c>
      <c r="C42" s="38"/>
      <c r="D42" s="65"/>
      <c r="E42" s="63">
        <v>78389</v>
      </c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7"/>
    </row>
    <row r="43" spans="1:21" ht="12" thickBot="1">
      <c r="A43" s="46"/>
      <c r="B43" s="37" t="s">
        <v>35</v>
      </c>
      <c r="C43" s="38"/>
      <c r="D43" s="68">
        <v>14495.825500000001</v>
      </c>
      <c r="E43" s="69"/>
      <c r="F43" s="69"/>
      <c r="G43" s="69"/>
      <c r="H43" s="69"/>
      <c r="I43" s="68">
        <v>1894.1922999999999</v>
      </c>
      <c r="J43" s="70">
        <v>13.0671571619015</v>
      </c>
      <c r="K43" s="69"/>
      <c r="L43" s="69"/>
      <c r="M43" s="69"/>
      <c r="N43" s="68">
        <v>102360.3817</v>
      </c>
      <c r="O43" s="68">
        <v>3683527.1438000002</v>
      </c>
      <c r="P43" s="68">
        <v>47</v>
      </c>
      <c r="Q43" s="68">
        <v>37</v>
      </c>
      <c r="R43" s="70">
        <v>27.027027027027</v>
      </c>
      <c r="S43" s="68">
        <v>308.42181914893598</v>
      </c>
      <c r="T43" s="68">
        <v>2374.7177351351302</v>
      </c>
      <c r="U43" s="71">
        <v>-669.95776164214499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31:C31"/>
    <mergeCell ref="B32:C32"/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  <mergeCell ref="B25:C25"/>
    <mergeCell ref="B26:C26"/>
    <mergeCell ref="B27:C27"/>
    <mergeCell ref="B28:C28"/>
    <mergeCell ref="B29:C29"/>
    <mergeCell ref="B30:C30"/>
    <mergeCell ref="B36:C36"/>
    <mergeCell ref="B19:C19"/>
    <mergeCell ref="B20:C20"/>
    <mergeCell ref="B21:C21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I12" sqref="I12"/>
    </sheetView>
  </sheetViews>
  <sheetFormatPr defaultRowHeight="13.5"/>
  <cols>
    <col min="1" max="1" width="9" style="28"/>
    <col min="2" max="2" width="9" style="29"/>
    <col min="3" max="8" width="9" style="28"/>
    <col min="9" max="16384" width="9" style="3"/>
  </cols>
  <sheetData>
    <row r="1" spans="1:8">
      <c r="A1" s="48" t="s">
        <v>53</v>
      </c>
      <c r="B1" s="48" t="s">
        <v>36</v>
      </c>
      <c r="C1" s="48" t="s">
        <v>37</v>
      </c>
      <c r="D1" s="48" t="s">
        <v>38</v>
      </c>
      <c r="E1" s="48" t="s">
        <v>39</v>
      </c>
      <c r="F1" s="48" t="s">
        <v>46</v>
      </c>
      <c r="G1" s="48" t="s">
        <v>39</v>
      </c>
      <c r="H1" s="48" t="s">
        <v>47</v>
      </c>
    </row>
    <row r="2" spans="1:8">
      <c r="A2" s="47" t="s">
        <v>71</v>
      </c>
      <c r="B2" s="47">
        <v>12</v>
      </c>
      <c r="C2" s="47">
        <v>43926</v>
      </c>
      <c r="D2" s="47">
        <v>442486.06733418797</v>
      </c>
      <c r="E2" s="47">
        <v>353555.61430940201</v>
      </c>
      <c r="F2" s="47">
        <v>88930.4530247863</v>
      </c>
      <c r="G2" s="47">
        <v>353555.61430940201</v>
      </c>
      <c r="H2" s="47">
        <v>0.20097910327563301</v>
      </c>
    </row>
    <row r="3" spans="1:8">
      <c r="A3" s="47" t="s">
        <v>72</v>
      </c>
      <c r="B3" s="47">
        <v>13</v>
      </c>
      <c r="C3" s="47">
        <v>12310.8</v>
      </c>
      <c r="D3" s="47">
        <v>95413.159884547305</v>
      </c>
      <c r="E3" s="47">
        <v>75798.864371250296</v>
      </c>
      <c r="F3" s="47">
        <v>19614.295513296998</v>
      </c>
      <c r="G3" s="47">
        <v>75798.864371250296</v>
      </c>
      <c r="H3" s="47">
        <v>0.2055722243874</v>
      </c>
    </row>
    <row r="4" spans="1:8">
      <c r="A4" s="47" t="s">
        <v>73</v>
      </c>
      <c r="B4" s="47">
        <v>14</v>
      </c>
      <c r="C4" s="47">
        <v>119878</v>
      </c>
      <c r="D4" s="47">
        <v>151255.934609402</v>
      </c>
      <c r="E4" s="47">
        <v>119251.181535043</v>
      </c>
      <c r="F4" s="47">
        <v>32004.753074359</v>
      </c>
      <c r="G4" s="47">
        <v>119251.181535043</v>
      </c>
      <c r="H4" s="47">
        <v>0.21159337091140901</v>
      </c>
    </row>
    <row r="5" spans="1:8">
      <c r="A5" s="47" t="s">
        <v>74</v>
      </c>
      <c r="B5" s="47">
        <v>15</v>
      </c>
      <c r="C5" s="47">
        <v>2957</v>
      </c>
      <c r="D5" s="47">
        <v>37008.623582906002</v>
      </c>
      <c r="E5" s="47">
        <v>30771.452723076902</v>
      </c>
      <c r="F5" s="47">
        <v>6237.1708598290597</v>
      </c>
      <c r="G5" s="47">
        <v>30771.452723076902</v>
      </c>
      <c r="H5" s="47">
        <v>0.16853290546882099</v>
      </c>
    </row>
    <row r="6" spans="1:8">
      <c r="A6" s="47" t="s">
        <v>75</v>
      </c>
      <c r="B6" s="47">
        <v>16</v>
      </c>
      <c r="C6" s="47">
        <v>2724</v>
      </c>
      <c r="D6" s="47">
        <v>119265.815257265</v>
      </c>
      <c r="E6" s="47">
        <v>109954.476573504</v>
      </c>
      <c r="F6" s="47">
        <v>9311.3386837606795</v>
      </c>
      <c r="G6" s="47">
        <v>109954.476573504</v>
      </c>
      <c r="H6" s="47">
        <v>7.80721505460341E-2</v>
      </c>
    </row>
    <row r="7" spans="1:8">
      <c r="A7" s="47" t="s">
        <v>76</v>
      </c>
      <c r="B7" s="47">
        <v>17</v>
      </c>
      <c r="C7" s="47">
        <v>17260</v>
      </c>
      <c r="D7" s="47">
        <v>264120.82834273501</v>
      </c>
      <c r="E7" s="47">
        <v>201764.824431624</v>
      </c>
      <c r="F7" s="47">
        <v>62356.003911111096</v>
      </c>
      <c r="G7" s="47">
        <v>201764.824431624</v>
      </c>
      <c r="H7" s="47">
        <v>0.23608893059427799</v>
      </c>
    </row>
    <row r="8" spans="1:8">
      <c r="A8" s="47" t="s">
        <v>77</v>
      </c>
      <c r="B8" s="47">
        <v>18</v>
      </c>
      <c r="C8" s="47">
        <v>58773</v>
      </c>
      <c r="D8" s="47">
        <v>142621.114488889</v>
      </c>
      <c r="E8" s="47">
        <v>135968.61587435901</v>
      </c>
      <c r="F8" s="47">
        <v>6652.4986145299099</v>
      </c>
      <c r="G8" s="47">
        <v>135968.61587435901</v>
      </c>
      <c r="H8" s="47">
        <v>4.6644556371407297E-2</v>
      </c>
    </row>
    <row r="9" spans="1:8">
      <c r="A9" s="47" t="s">
        <v>78</v>
      </c>
      <c r="B9" s="47">
        <v>19</v>
      </c>
      <c r="C9" s="47">
        <v>20220</v>
      </c>
      <c r="D9" s="47">
        <v>87975.394995726499</v>
      </c>
      <c r="E9" s="47">
        <v>81337.353724786299</v>
      </c>
      <c r="F9" s="47">
        <v>6638.0412709401699</v>
      </c>
      <c r="G9" s="47">
        <v>81337.353724786299</v>
      </c>
      <c r="H9" s="47">
        <v>7.5453384111121305E-2</v>
      </c>
    </row>
    <row r="10" spans="1:8">
      <c r="A10" s="47" t="s">
        <v>79</v>
      </c>
      <c r="B10" s="47">
        <v>21</v>
      </c>
      <c r="C10" s="47">
        <v>263579</v>
      </c>
      <c r="D10" s="47">
        <v>896876.99010000005</v>
      </c>
      <c r="E10" s="47">
        <v>871786.61910000001</v>
      </c>
      <c r="F10" s="47">
        <v>25090.370999999999</v>
      </c>
      <c r="G10" s="47">
        <v>871786.61910000001</v>
      </c>
      <c r="H10" s="47">
        <v>2.7975264475457701E-2</v>
      </c>
    </row>
    <row r="11" spans="1:8">
      <c r="A11" s="47" t="s">
        <v>80</v>
      </c>
      <c r="B11" s="47">
        <v>22</v>
      </c>
      <c r="C11" s="47">
        <v>41219</v>
      </c>
      <c r="D11" s="47">
        <v>438778.746852991</v>
      </c>
      <c r="E11" s="47">
        <v>393350.78556581202</v>
      </c>
      <c r="F11" s="47">
        <v>45427.961287179503</v>
      </c>
      <c r="G11" s="47">
        <v>393350.78556581202</v>
      </c>
      <c r="H11" s="47">
        <v>0.103532729451911</v>
      </c>
    </row>
    <row r="12" spans="1:8">
      <c r="A12" s="47" t="s">
        <v>81</v>
      </c>
      <c r="B12" s="47">
        <v>23</v>
      </c>
      <c r="C12" s="47">
        <v>287341.54100000003</v>
      </c>
      <c r="D12" s="47">
        <v>1650446.17747521</v>
      </c>
      <c r="E12" s="47">
        <v>1511562.71425043</v>
      </c>
      <c r="F12" s="47">
        <v>138883.46322478601</v>
      </c>
      <c r="G12" s="47">
        <v>1511562.71425043</v>
      </c>
      <c r="H12" s="47">
        <v>8.4149041101870201E-2</v>
      </c>
    </row>
    <row r="13" spans="1:8">
      <c r="A13" s="47" t="s">
        <v>82</v>
      </c>
      <c r="B13" s="47">
        <v>24</v>
      </c>
      <c r="C13" s="47">
        <v>17871</v>
      </c>
      <c r="D13" s="47">
        <v>535984.74053418799</v>
      </c>
      <c r="E13" s="47">
        <v>517523.567686325</v>
      </c>
      <c r="F13" s="47">
        <v>18461.172847863199</v>
      </c>
      <c r="G13" s="47">
        <v>517523.567686325</v>
      </c>
      <c r="H13" s="47">
        <v>3.4443467232787198E-2</v>
      </c>
    </row>
    <row r="14" spans="1:8">
      <c r="A14" s="47" t="s">
        <v>83</v>
      </c>
      <c r="B14" s="47">
        <v>25</v>
      </c>
      <c r="C14" s="47">
        <v>72134</v>
      </c>
      <c r="D14" s="47">
        <v>968823.50150000001</v>
      </c>
      <c r="E14" s="47">
        <v>945509.53529999999</v>
      </c>
      <c r="F14" s="47">
        <v>23313.966199999999</v>
      </c>
      <c r="G14" s="47">
        <v>945509.53529999999</v>
      </c>
      <c r="H14" s="47">
        <v>2.40642038141144E-2</v>
      </c>
    </row>
    <row r="15" spans="1:8">
      <c r="A15" s="47" t="s">
        <v>84</v>
      </c>
      <c r="B15" s="47">
        <v>26</v>
      </c>
      <c r="C15" s="47">
        <v>73852.800000000003</v>
      </c>
      <c r="D15" s="47">
        <v>334332.11731868202</v>
      </c>
      <c r="E15" s="47">
        <v>312102.89746401203</v>
      </c>
      <c r="F15" s="47">
        <v>22229.219854670599</v>
      </c>
      <c r="G15" s="47">
        <v>312102.89746401203</v>
      </c>
      <c r="H15" s="47">
        <v>6.6488436806332596E-2</v>
      </c>
    </row>
    <row r="16" spans="1:8">
      <c r="A16" s="47" t="s">
        <v>85</v>
      </c>
      <c r="B16" s="47">
        <v>27</v>
      </c>
      <c r="C16" s="47">
        <v>213046.52299999999</v>
      </c>
      <c r="D16" s="47">
        <v>1199467.71131062</v>
      </c>
      <c r="E16" s="47">
        <v>1053047.4698690299</v>
      </c>
      <c r="F16" s="47">
        <v>146420.24144159301</v>
      </c>
      <c r="G16" s="47">
        <v>1053047.4698690299</v>
      </c>
      <c r="H16" s="47">
        <v>0.12207101538532</v>
      </c>
    </row>
    <row r="17" spans="1:8">
      <c r="A17" s="47" t="s">
        <v>86</v>
      </c>
      <c r="B17" s="47">
        <v>29</v>
      </c>
      <c r="C17" s="47">
        <v>206048</v>
      </c>
      <c r="D17" s="47">
        <v>2393866.5219777799</v>
      </c>
      <c r="E17" s="47">
        <v>2272263.98225385</v>
      </c>
      <c r="F17" s="47">
        <v>121602.539723932</v>
      </c>
      <c r="G17" s="47">
        <v>2272263.98225385</v>
      </c>
      <c r="H17" s="47">
        <v>5.0797543892908997E-2</v>
      </c>
    </row>
    <row r="18" spans="1:8">
      <c r="A18" s="47" t="s">
        <v>87</v>
      </c>
      <c r="B18" s="47">
        <v>31</v>
      </c>
      <c r="C18" s="47">
        <v>53817.415999999997</v>
      </c>
      <c r="D18" s="47">
        <v>339155.758365124</v>
      </c>
      <c r="E18" s="47">
        <v>287054.97353527101</v>
      </c>
      <c r="F18" s="47">
        <v>52100.784829853103</v>
      </c>
      <c r="G18" s="47">
        <v>287054.97353527101</v>
      </c>
      <c r="H18" s="47">
        <v>0.153619048312791</v>
      </c>
    </row>
    <row r="19" spans="1:8">
      <c r="A19" s="47" t="s">
        <v>88</v>
      </c>
      <c r="B19" s="47">
        <v>32</v>
      </c>
      <c r="C19" s="47">
        <v>15264.679</v>
      </c>
      <c r="D19" s="47">
        <v>226808.67079980299</v>
      </c>
      <c r="E19" s="47">
        <v>205147.278730138</v>
      </c>
      <c r="F19" s="47">
        <v>21661.3920696649</v>
      </c>
      <c r="G19" s="47">
        <v>205147.278730138</v>
      </c>
      <c r="H19" s="47">
        <v>9.5505132115450406E-2</v>
      </c>
    </row>
    <row r="20" spans="1:8">
      <c r="A20" s="47" t="s">
        <v>89</v>
      </c>
      <c r="B20" s="47">
        <v>33</v>
      </c>
      <c r="C20" s="47">
        <v>66748.714000000007</v>
      </c>
      <c r="D20" s="47">
        <v>583061.29706117499</v>
      </c>
      <c r="E20" s="47">
        <v>470178.189333166</v>
      </c>
      <c r="F20" s="47">
        <v>112883.107728009</v>
      </c>
      <c r="G20" s="47">
        <v>470178.189333166</v>
      </c>
      <c r="H20" s="47">
        <v>0.19360418586686901</v>
      </c>
    </row>
    <row r="21" spans="1:8">
      <c r="A21" s="47" t="s">
        <v>90</v>
      </c>
      <c r="B21" s="47">
        <v>34</v>
      </c>
      <c r="C21" s="47">
        <v>49942.377999999997</v>
      </c>
      <c r="D21" s="47">
        <v>232470.32795381601</v>
      </c>
      <c r="E21" s="47">
        <v>167015.15010756199</v>
      </c>
      <c r="F21" s="47">
        <v>65455.1778462535</v>
      </c>
      <c r="G21" s="47">
        <v>167015.15010756199</v>
      </c>
      <c r="H21" s="47">
        <v>0.28156358027445699</v>
      </c>
    </row>
    <row r="22" spans="1:8">
      <c r="A22" s="47" t="s">
        <v>91</v>
      </c>
      <c r="B22" s="47">
        <v>35</v>
      </c>
      <c r="C22" s="47">
        <v>39932.508999999998</v>
      </c>
      <c r="D22" s="47">
        <v>902344.40255044203</v>
      </c>
      <c r="E22" s="47">
        <v>881843.0020646</v>
      </c>
      <c r="F22" s="47">
        <v>20501.4004858427</v>
      </c>
      <c r="G22" s="47">
        <v>881843.0020646</v>
      </c>
      <c r="H22" s="47">
        <v>2.27201503415949E-2</v>
      </c>
    </row>
    <row r="23" spans="1:8">
      <c r="A23" s="47" t="s">
        <v>92</v>
      </c>
      <c r="B23" s="47">
        <v>36</v>
      </c>
      <c r="C23" s="47">
        <v>137811.46400000001</v>
      </c>
      <c r="D23" s="47">
        <v>639256.72109026497</v>
      </c>
      <c r="E23" s="47">
        <v>543737.033403254</v>
      </c>
      <c r="F23" s="47">
        <v>95519.687687011596</v>
      </c>
      <c r="G23" s="47">
        <v>543737.033403254</v>
      </c>
      <c r="H23" s="47">
        <v>0.149423047948719</v>
      </c>
    </row>
    <row r="24" spans="1:8">
      <c r="A24" s="47" t="s">
        <v>93</v>
      </c>
      <c r="B24" s="47">
        <v>37</v>
      </c>
      <c r="C24" s="47">
        <v>187820.15</v>
      </c>
      <c r="D24" s="47">
        <v>1253423.6202592901</v>
      </c>
      <c r="E24" s="47">
        <v>1072334.4055402</v>
      </c>
      <c r="F24" s="47">
        <v>181089.21471909599</v>
      </c>
      <c r="G24" s="47">
        <v>1072334.4055402</v>
      </c>
      <c r="H24" s="47">
        <v>0.14447566791635499</v>
      </c>
    </row>
    <row r="25" spans="1:8">
      <c r="A25" s="47" t="s">
        <v>94</v>
      </c>
      <c r="B25" s="47">
        <v>38</v>
      </c>
      <c r="C25" s="47">
        <v>219009.848</v>
      </c>
      <c r="D25" s="47">
        <v>932270.84973895305</v>
      </c>
      <c r="E25" s="47">
        <v>920529.70096637204</v>
      </c>
      <c r="F25" s="47">
        <v>11741.1487725815</v>
      </c>
      <c r="G25" s="47">
        <v>920529.70096637204</v>
      </c>
      <c r="H25" s="47">
        <v>1.25941391129725E-2</v>
      </c>
    </row>
    <row r="26" spans="1:8">
      <c r="A26" s="47" t="s">
        <v>95</v>
      </c>
      <c r="B26" s="47">
        <v>39</v>
      </c>
      <c r="C26" s="47">
        <v>100750.936</v>
      </c>
      <c r="D26" s="47">
        <v>132835.26104216799</v>
      </c>
      <c r="E26" s="47">
        <v>100961.015353878</v>
      </c>
      <c r="F26" s="47">
        <v>31874.2456882898</v>
      </c>
      <c r="G26" s="47">
        <v>100961.015353878</v>
      </c>
      <c r="H26" s="47">
        <v>0.23995319795525899</v>
      </c>
    </row>
    <row r="27" spans="1:8">
      <c r="A27" s="47" t="s">
        <v>96</v>
      </c>
      <c r="B27" s="47">
        <v>40</v>
      </c>
      <c r="C27" s="47">
        <v>33.112000000000002</v>
      </c>
      <c r="D27" s="47">
        <v>105.5753</v>
      </c>
      <c r="E27" s="47">
        <v>84.5</v>
      </c>
      <c r="F27" s="47">
        <v>21.075299999999999</v>
      </c>
      <c r="G27" s="47">
        <v>84.5</v>
      </c>
      <c r="H27" s="47">
        <v>0.19962339676041599</v>
      </c>
    </row>
    <row r="28" spans="1:8">
      <c r="A28" s="47" t="s">
        <v>97</v>
      </c>
      <c r="B28" s="47">
        <v>42</v>
      </c>
      <c r="C28" s="47">
        <v>11153.754000000001</v>
      </c>
      <c r="D28" s="47">
        <v>168922.5759</v>
      </c>
      <c r="E28" s="47">
        <v>149742.4578</v>
      </c>
      <c r="F28" s="47">
        <v>19180.1181</v>
      </c>
      <c r="G28" s="47">
        <v>149742.4578</v>
      </c>
      <c r="H28" s="47">
        <v>0.113543841004144</v>
      </c>
    </row>
    <row r="29" spans="1:8">
      <c r="A29" s="47" t="s">
        <v>98</v>
      </c>
      <c r="B29" s="47">
        <v>75</v>
      </c>
      <c r="C29" s="47">
        <v>474</v>
      </c>
      <c r="D29" s="47">
        <v>268892.30769230798</v>
      </c>
      <c r="E29" s="47">
        <v>255078.281196581</v>
      </c>
      <c r="F29" s="47">
        <v>13814.026495726501</v>
      </c>
      <c r="G29" s="47">
        <v>255078.281196581</v>
      </c>
      <c r="H29" s="47">
        <v>5.1373825507622303E-2</v>
      </c>
    </row>
    <row r="30" spans="1:8">
      <c r="A30" s="47" t="s">
        <v>99</v>
      </c>
      <c r="B30" s="47">
        <v>76</v>
      </c>
      <c r="C30" s="47">
        <v>2134</v>
      </c>
      <c r="D30" s="47">
        <v>408849.94346410298</v>
      </c>
      <c r="E30" s="47">
        <v>384009.42158290598</v>
      </c>
      <c r="F30" s="47">
        <v>24840.521881196601</v>
      </c>
      <c r="G30" s="47">
        <v>384009.42158290598</v>
      </c>
      <c r="H30" s="47">
        <v>6.0757063265627201E-2</v>
      </c>
    </row>
    <row r="31" spans="1:8">
      <c r="A31" s="47" t="s">
        <v>100</v>
      </c>
      <c r="B31" s="47">
        <v>99</v>
      </c>
      <c r="C31" s="47">
        <v>49</v>
      </c>
      <c r="D31" s="47">
        <v>14495.825580515801</v>
      </c>
      <c r="E31" s="47">
        <v>12601.6333862794</v>
      </c>
      <c r="F31" s="47">
        <v>1894.1921942364399</v>
      </c>
      <c r="G31" s="47">
        <v>12601.6333862794</v>
      </c>
      <c r="H31" s="47">
        <v>0.13067156359707199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2013-08-03T01:59:47Z</dcterms:modified>
</cp:coreProperties>
</file>