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<sst xmlns="http://schemas.openxmlformats.org/spreadsheetml/2006/main" count="114" uniqueCount="71">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</sst>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16" Type="http://schemas.openxmlformats.org/officeDocument/2006/relationships/image" Target="cid:9917345813" TargetMode="External"/><Relationship Id="rId124" Type="http://schemas.openxmlformats.org/officeDocument/2006/relationships/image" Target="cid:b896ad6d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16293495.633099999</v>
      </c>
      <c r="F3" s="25">
        <f>RA!I7</f>
        <v>1689526.7990000001</v>
      </c>
      <c r="G3" s="16">
        <f>E3-F3</f>
        <v>14603968.834099999</v>
      </c>
      <c r="H3" s="27">
        <f>RA!J7</f>
        <v>10.3693328739583</v>
      </c>
      <c r="I3" s="20">
        <f>SUM(I4:I39)</f>
        <v>16293500.062748177</v>
      </c>
      <c r="J3" s="21">
        <f>SUM(J4:J39)</f>
        <v>14603968.787063006</v>
      </c>
      <c r="K3" s="22">
        <f>E3-I3</f>
        <v>-4.4296481776982546</v>
      </c>
      <c r="L3" s="22">
        <f>G3-J3</f>
        <v>4.7036992385983467E-2</v>
      </c>
    </row>
    <row r="4" spans="1:12">
      <c r="A4" s="59">
        <f>RA!A8</f>
        <v>41509</v>
      </c>
      <c r="B4" s="12">
        <v>12</v>
      </c>
      <c r="C4" s="56" t="s">
        <v>6</v>
      </c>
      <c r="D4" s="56"/>
      <c r="E4" s="15">
        <f>RA!D8</f>
        <v>545709.93429999996</v>
      </c>
      <c r="F4" s="25">
        <f>RA!I8</f>
        <v>108929.41650000001</v>
      </c>
      <c r="G4" s="16">
        <f t="shared" ref="G4:G39" si="0">E4-F4</f>
        <v>436780.51779999997</v>
      </c>
      <c r="H4" s="27">
        <f>RA!J8</f>
        <v>19.961047005627101</v>
      </c>
      <c r="I4" s="20">
        <f>VLOOKUP(B4,RMS!B:D,3,FALSE)</f>
        <v>545710.38761367498</v>
      </c>
      <c r="J4" s="21">
        <f>VLOOKUP(B4,RMS!B:E,4,FALSE)</f>
        <v>436780.514410256</v>
      </c>
      <c r="K4" s="22">
        <f t="shared" ref="K4:K39" si="1">E4-I4</f>
        <v>-0.45331367501057684</v>
      </c>
      <c r="L4" s="22">
        <f t="shared" ref="L4:L39" si="2">G4-J4</f>
        <v>3.3897439716383815E-3</v>
      </c>
    </row>
    <row r="5" spans="1:12">
      <c r="A5" s="59"/>
      <c r="B5" s="12">
        <v>13</v>
      </c>
      <c r="C5" s="56" t="s">
        <v>7</v>
      </c>
      <c r="D5" s="56"/>
      <c r="E5" s="15">
        <f>RA!D9</f>
        <v>154721.88740000001</v>
      </c>
      <c r="F5" s="25">
        <f>RA!I9</f>
        <v>23257.841</v>
      </c>
      <c r="G5" s="16">
        <f t="shared" si="0"/>
        <v>131464.04639999999</v>
      </c>
      <c r="H5" s="27">
        <f>RA!J9</f>
        <v>15.0320303034256</v>
      </c>
      <c r="I5" s="20">
        <f>VLOOKUP(B5,RMS!B:D,3,FALSE)</f>
        <v>154721.95560004501</v>
      </c>
      <c r="J5" s="21">
        <f>VLOOKUP(B5,RMS!B:E,4,FALSE)</f>
        <v>131464.02695990499</v>
      </c>
      <c r="K5" s="22">
        <f t="shared" si="1"/>
        <v>-6.8200045003322884E-2</v>
      </c>
      <c r="L5" s="22">
        <f t="shared" si="2"/>
        <v>1.9440094998572022E-2</v>
      </c>
    </row>
    <row r="6" spans="1:12">
      <c r="A6" s="59"/>
      <c r="B6" s="12">
        <v>14</v>
      </c>
      <c r="C6" s="56" t="s">
        <v>8</v>
      </c>
      <c r="D6" s="56"/>
      <c r="E6" s="15">
        <f>RA!D10</f>
        <v>145924.05549999999</v>
      </c>
      <c r="F6" s="25">
        <f>RA!I10</f>
        <v>33714.718800000002</v>
      </c>
      <c r="G6" s="16">
        <f t="shared" si="0"/>
        <v>112209.33669999999</v>
      </c>
      <c r="H6" s="27">
        <f>RA!J10</f>
        <v>23.104291259229701</v>
      </c>
      <c r="I6" s="20">
        <f>VLOOKUP(B6,RMS!B:D,3,FALSE)</f>
        <v>145926.48479572599</v>
      </c>
      <c r="J6" s="21">
        <f>VLOOKUP(B6,RMS!B:E,4,FALSE)</f>
        <v>112209.33742051299</v>
      </c>
      <c r="K6" s="22">
        <f t="shared" si="1"/>
        <v>-2.4292957260040566</v>
      </c>
      <c r="L6" s="22">
        <f t="shared" si="2"/>
        <v>-7.2051300958264619E-4</v>
      </c>
    </row>
    <row r="7" spans="1:12">
      <c r="A7" s="59"/>
      <c r="B7" s="12">
        <v>15</v>
      </c>
      <c r="C7" s="56" t="s">
        <v>9</v>
      </c>
      <c r="D7" s="56"/>
      <c r="E7" s="15">
        <f>RA!D11</f>
        <v>40702.786699999997</v>
      </c>
      <c r="F7" s="25">
        <f>RA!I11</f>
        <v>9033.6416000000008</v>
      </c>
      <c r="G7" s="16">
        <f t="shared" si="0"/>
        <v>31669.145099999994</v>
      </c>
      <c r="H7" s="27">
        <f>RA!J11</f>
        <v>22.1941599885592</v>
      </c>
      <c r="I7" s="20">
        <f>VLOOKUP(B7,RMS!B:D,3,FALSE)</f>
        <v>40702.812805982903</v>
      </c>
      <c r="J7" s="21">
        <f>VLOOKUP(B7,RMS!B:E,4,FALSE)</f>
        <v>31669.145052991498</v>
      </c>
      <c r="K7" s="22">
        <f t="shared" si="1"/>
        <v>-2.6105982906301506E-2</v>
      </c>
      <c r="L7" s="22">
        <f t="shared" si="2"/>
        <v>4.7008496039779857E-5</v>
      </c>
    </row>
    <row r="8" spans="1:12">
      <c r="A8" s="59"/>
      <c r="B8" s="12">
        <v>16</v>
      </c>
      <c r="C8" s="56" t="s">
        <v>10</v>
      </c>
      <c r="D8" s="56"/>
      <c r="E8" s="15">
        <f>RA!D12</f>
        <v>137742.67300000001</v>
      </c>
      <c r="F8" s="25">
        <f>RA!I12</f>
        <v>8571.6561999999994</v>
      </c>
      <c r="G8" s="16">
        <f t="shared" si="0"/>
        <v>129171.01680000001</v>
      </c>
      <c r="H8" s="27">
        <f>RA!J12</f>
        <v>6.2229489331893602</v>
      </c>
      <c r="I8" s="20">
        <f>VLOOKUP(B8,RMS!B:D,3,FALSE)</f>
        <v>137742.68260940199</v>
      </c>
      <c r="J8" s="21">
        <f>VLOOKUP(B8,RMS!B:E,4,FALSE)</f>
        <v>129171.01818547001</v>
      </c>
      <c r="K8" s="22">
        <f t="shared" si="1"/>
        <v>-9.609401982743293E-3</v>
      </c>
      <c r="L8" s="22">
        <f t="shared" si="2"/>
        <v>-1.3854699936928228E-3</v>
      </c>
    </row>
    <row r="9" spans="1:12">
      <c r="A9" s="59"/>
      <c r="B9" s="12">
        <v>17</v>
      </c>
      <c r="C9" s="56" t="s">
        <v>11</v>
      </c>
      <c r="D9" s="56"/>
      <c r="E9" s="15">
        <f>RA!D13</f>
        <v>287931.95909999998</v>
      </c>
      <c r="F9" s="25">
        <f>RA!I13</f>
        <v>64178.8704</v>
      </c>
      <c r="G9" s="16">
        <f t="shared" si="0"/>
        <v>223753.08869999996</v>
      </c>
      <c r="H9" s="27">
        <f>RA!J13</f>
        <v>22.2895959867068</v>
      </c>
      <c r="I9" s="20">
        <f>VLOOKUP(B9,RMS!B:D,3,FALSE)</f>
        <v>287932.17363247898</v>
      </c>
      <c r="J9" s="21">
        <f>VLOOKUP(B9,RMS!B:E,4,FALSE)</f>
        <v>223753.08781025599</v>
      </c>
      <c r="K9" s="22">
        <f t="shared" si="1"/>
        <v>-0.21453247900353745</v>
      </c>
      <c r="L9" s="22">
        <f t="shared" si="2"/>
        <v>8.8974396931007504E-4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170341.9393</v>
      </c>
      <c r="F10" s="25">
        <f>RA!I14</f>
        <v>21961.121200000001</v>
      </c>
      <c r="G10" s="16">
        <f t="shared" si="0"/>
        <v>148380.8181</v>
      </c>
      <c r="H10" s="27">
        <f>RA!J14</f>
        <v>12.892374767040099</v>
      </c>
      <c r="I10" s="20">
        <f>VLOOKUP(B10,RMS!B:D,3,FALSE)</f>
        <v>170341.943838462</v>
      </c>
      <c r="J10" s="21">
        <f>VLOOKUP(B10,RMS!B:E,4,FALSE)</f>
        <v>148380.81972735</v>
      </c>
      <c r="K10" s="22">
        <f t="shared" si="1"/>
        <v>-4.5384620025288314E-3</v>
      </c>
      <c r="L10" s="22">
        <f t="shared" si="2"/>
        <v>-1.6273499932140112E-3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87066.998500000002</v>
      </c>
      <c r="F11" s="25">
        <f>RA!I15</f>
        <v>12100.9391</v>
      </c>
      <c r="G11" s="16">
        <f t="shared" si="0"/>
        <v>74966.059399999998</v>
      </c>
      <c r="H11" s="27">
        <f>RA!J15</f>
        <v>13.8984222592674</v>
      </c>
      <c r="I11" s="20">
        <f>VLOOKUP(B11,RMS!B:D,3,FALSE)</f>
        <v>87067.061859829104</v>
      </c>
      <c r="J11" s="21">
        <f>VLOOKUP(B11,RMS!B:E,4,FALSE)</f>
        <v>74966.060327350395</v>
      </c>
      <c r="K11" s="22">
        <f t="shared" si="1"/>
        <v>-6.3359829102410004E-2</v>
      </c>
      <c r="L11" s="22">
        <f t="shared" si="2"/>
        <v>-9.2735039652325213E-4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679157.27289999998</v>
      </c>
      <c r="F12" s="25">
        <f>RA!I16</f>
        <v>75521.301500000001</v>
      </c>
      <c r="G12" s="16">
        <f t="shared" si="0"/>
        <v>603635.97139999992</v>
      </c>
      <c r="H12" s="27">
        <f>RA!J16</f>
        <v>11.119854636544501</v>
      </c>
      <c r="I12" s="20">
        <f>VLOOKUP(B12,RMS!B:D,3,FALSE)</f>
        <v>679156.93400000001</v>
      </c>
      <c r="J12" s="21">
        <f>VLOOKUP(B12,RMS!B:E,4,FALSE)</f>
        <v>603635.97140000004</v>
      </c>
      <c r="K12" s="22">
        <f t="shared" si="1"/>
        <v>0.33889999997336417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611990.24910000002</v>
      </c>
      <c r="F13" s="25">
        <f>RA!I17</f>
        <v>79773.886700000003</v>
      </c>
      <c r="G13" s="16">
        <f t="shared" si="0"/>
        <v>532216.36239999998</v>
      </c>
      <c r="H13" s="27">
        <f>RA!J17</f>
        <v>13.035156494293201</v>
      </c>
      <c r="I13" s="20">
        <f>VLOOKUP(B13,RMS!B:D,3,FALSE)</f>
        <v>611990.27078376105</v>
      </c>
      <c r="J13" s="21">
        <f>VLOOKUP(B13,RMS!B:E,4,FALSE)</f>
        <v>532216.36114786298</v>
      </c>
      <c r="K13" s="22">
        <f t="shared" si="1"/>
        <v>-2.1683761035092175E-2</v>
      </c>
      <c r="L13" s="22">
        <f t="shared" si="2"/>
        <v>1.2521370081230998E-3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1850148.9643000001</v>
      </c>
      <c r="F14" s="25">
        <f>RA!I18</f>
        <v>255892.42720000001</v>
      </c>
      <c r="G14" s="16">
        <f t="shared" si="0"/>
        <v>1594256.5371000001</v>
      </c>
      <c r="H14" s="27">
        <f>RA!J18</f>
        <v>13.830909409870999</v>
      </c>
      <c r="I14" s="20">
        <f>VLOOKUP(B14,RMS!B:D,3,FALSE)</f>
        <v>1850149.2305914499</v>
      </c>
      <c r="J14" s="21">
        <f>VLOOKUP(B14,RMS!B:E,4,FALSE)</f>
        <v>1594256.5355829101</v>
      </c>
      <c r="K14" s="22">
        <f t="shared" si="1"/>
        <v>-0.26629144977778196</v>
      </c>
      <c r="L14" s="22">
        <f t="shared" si="2"/>
        <v>1.5170900151133537E-3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476711.85110000003</v>
      </c>
      <c r="F15" s="25">
        <f>RA!I19</f>
        <v>50236.252699999997</v>
      </c>
      <c r="G15" s="16">
        <f t="shared" si="0"/>
        <v>426475.59840000002</v>
      </c>
      <c r="H15" s="27">
        <f>RA!J19</f>
        <v>10.538075062342401</v>
      </c>
      <c r="I15" s="20">
        <f>VLOOKUP(B15,RMS!B:D,3,FALSE)</f>
        <v>476711.86999914498</v>
      </c>
      <c r="J15" s="21">
        <f>VLOOKUP(B15,RMS!B:E,4,FALSE)</f>
        <v>426475.59908034198</v>
      </c>
      <c r="K15" s="22">
        <f t="shared" si="1"/>
        <v>-1.8899144954048097E-2</v>
      </c>
      <c r="L15" s="22">
        <f t="shared" si="2"/>
        <v>-6.8034196738153696E-4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767587.11899999995</v>
      </c>
      <c r="F16" s="25">
        <f>RA!I20</f>
        <v>42101.1662</v>
      </c>
      <c r="G16" s="16">
        <f t="shared" si="0"/>
        <v>725485.95279999997</v>
      </c>
      <c r="H16" s="27">
        <f>RA!J20</f>
        <v>5.48487137914048</v>
      </c>
      <c r="I16" s="20">
        <f>VLOOKUP(B16,RMS!B:D,3,FALSE)</f>
        <v>767587.28269999998</v>
      </c>
      <c r="J16" s="21">
        <f>VLOOKUP(B16,RMS!B:E,4,FALSE)</f>
        <v>725485.95279999997</v>
      </c>
      <c r="K16" s="22">
        <f t="shared" si="1"/>
        <v>-0.16370000003371388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443571.02419999999</v>
      </c>
      <c r="F17" s="25">
        <f>RA!I21</f>
        <v>17685.7811</v>
      </c>
      <c r="G17" s="16">
        <f t="shared" si="0"/>
        <v>425885.24309999996</v>
      </c>
      <c r="H17" s="27">
        <f>RA!J21</f>
        <v>3.9871362499155798</v>
      </c>
      <c r="I17" s="20">
        <f>VLOOKUP(B17,RMS!B:D,3,FALSE)</f>
        <v>443570.95438727801</v>
      </c>
      <c r="J17" s="21">
        <f>VLOOKUP(B17,RMS!B:E,4,FALSE)</f>
        <v>425885.24304045801</v>
      </c>
      <c r="K17" s="22">
        <f t="shared" si="1"/>
        <v>6.9812721980269998E-2</v>
      </c>
      <c r="L17" s="22">
        <f t="shared" si="2"/>
        <v>5.9541955124586821E-5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1129795.4362999999</v>
      </c>
      <c r="F18" s="25">
        <f>RA!I22</f>
        <v>131372.24280000001</v>
      </c>
      <c r="G18" s="16">
        <f t="shared" si="0"/>
        <v>998423.19349999994</v>
      </c>
      <c r="H18" s="27">
        <f>RA!J22</f>
        <v>11.6279672035351</v>
      </c>
      <c r="I18" s="20">
        <f>VLOOKUP(B18,RMS!B:D,3,FALSE)</f>
        <v>1129795.9412053099</v>
      </c>
      <c r="J18" s="21">
        <f>VLOOKUP(B18,RMS!B:E,4,FALSE)</f>
        <v>998423.18923451297</v>
      </c>
      <c r="K18" s="22">
        <f t="shared" si="1"/>
        <v>-0.5049053099937737</v>
      </c>
      <c r="L18" s="22">
        <f t="shared" si="2"/>
        <v>4.2654869612306356E-3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2339099.9415000002</v>
      </c>
      <c r="F19" s="25">
        <f>RA!I23</f>
        <v>126811.0906</v>
      </c>
      <c r="G19" s="16">
        <f t="shared" si="0"/>
        <v>2212288.8509</v>
      </c>
      <c r="H19" s="27">
        <f>RA!J23</f>
        <v>5.4213626510836299</v>
      </c>
      <c r="I19" s="20">
        <f>VLOOKUP(B19,RMS!B:D,3,FALSE)</f>
        <v>2339101.13217009</v>
      </c>
      <c r="J19" s="21">
        <f>VLOOKUP(B19,RMS!B:E,4,FALSE)</f>
        <v>2212288.8854829101</v>
      </c>
      <c r="K19" s="22">
        <f t="shared" si="1"/>
        <v>-1.1906700897961855</v>
      </c>
      <c r="L19" s="22">
        <f t="shared" si="2"/>
        <v>-3.4582910127937794E-2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334042.35430000001</v>
      </c>
      <c r="F20" s="25">
        <f>RA!I24</f>
        <v>-29030.5756</v>
      </c>
      <c r="G20" s="16">
        <f t="shared" si="0"/>
        <v>363072.92989999999</v>
      </c>
      <c r="H20" s="27">
        <f>RA!J24</f>
        <v>-8.6906870420174105</v>
      </c>
      <c r="I20" s="20">
        <f>VLOOKUP(B20,RMS!B:D,3,FALSE)</f>
        <v>334042.39599652798</v>
      </c>
      <c r="J20" s="21">
        <f>VLOOKUP(B20,RMS!B:E,4,FALSE)</f>
        <v>363072.90767211199</v>
      </c>
      <c r="K20" s="22">
        <f t="shared" si="1"/>
        <v>-4.1696527972817421E-2</v>
      </c>
      <c r="L20" s="22">
        <f t="shared" si="2"/>
        <v>2.2227887995541096E-2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236039.76930000001</v>
      </c>
      <c r="F21" s="25">
        <f>RA!I25</f>
        <v>22488.316599999998</v>
      </c>
      <c r="G21" s="16">
        <f t="shared" si="0"/>
        <v>213551.45270000002</v>
      </c>
      <c r="H21" s="27">
        <f>RA!J25</f>
        <v>9.5273422214787793</v>
      </c>
      <c r="I21" s="20">
        <f>VLOOKUP(B21,RMS!B:D,3,FALSE)</f>
        <v>236039.77075533601</v>
      </c>
      <c r="J21" s="21">
        <f>VLOOKUP(B21,RMS!B:E,4,FALSE)</f>
        <v>213551.44450358799</v>
      </c>
      <c r="K21" s="22">
        <f t="shared" si="1"/>
        <v>-1.4553359942510724E-3</v>
      </c>
      <c r="L21" s="22">
        <f t="shared" si="2"/>
        <v>8.1964120327029377E-3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409395.02529999998</v>
      </c>
      <c r="F22" s="25">
        <f>RA!I26</f>
        <v>74497.700500000006</v>
      </c>
      <c r="G22" s="16">
        <f t="shared" si="0"/>
        <v>334897.32479999994</v>
      </c>
      <c r="H22" s="27">
        <f>RA!J26</f>
        <v>18.197021433127802</v>
      </c>
      <c r="I22" s="20">
        <f>VLOOKUP(B22,RMS!B:D,3,FALSE)</f>
        <v>409394.96865233302</v>
      </c>
      <c r="J22" s="21">
        <f>VLOOKUP(B22,RMS!B:E,4,FALSE)</f>
        <v>334897.30872223002</v>
      </c>
      <c r="K22" s="22">
        <f t="shared" si="1"/>
        <v>5.6647666962817311E-2</v>
      </c>
      <c r="L22" s="22">
        <f t="shared" si="2"/>
        <v>1.6077769920229912E-2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318100.74190000002</v>
      </c>
      <c r="F23" s="25">
        <f>RA!I27</f>
        <v>96338.601200000005</v>
      </c>
      <c r="G23" s="16">
        <f t="shared" si="0"/>
        <v>221762.14070000002</v>
      </c>
      <c r="H23" s="27">
        <f>RA!J27</f>
        <v>30.2855631912627</v>
      </c>
      <c r="I23" s="20">
        <f>VLOOKUP(B23,RMS!B:D,3,FALSE)</f>
        <v>318100.65368871501</v>
      </c>
      <c r="J23" s="21">
        <f>VLOOKUP(B23,RMS!B:E,4,FALSE)</f>
        <v>221762.11851362299</v>
      </c>
      <c r="K23" s="22">
        <f t="shared" si="1"/>
        <v>8.8211285008583218E-2</v>
      </c>
      <c r="L23" s="22">
        <f t="shared" si="2"/>
        <v>2.2186377027537674E-2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948107.35030000005</v>
      </c>
      <c r="F24" s="25">
        <f>RA!I28</f>
        <v>67495.217099999994</v>
      </c>
      <c r="G24" s="16">
        <f t="shared" si="0"/>
        <v>880612.13320000004</v>
      </c>
      <c r="H24" s="27">
        <f>RA!J28</f>
        <v>7.1189424993533903</v>
      </c>
      <c r="I24" s="20">
        <f>VLOOKUP(B24,RMS!B:D,3,FALSE)</f>
        <v>948107.35083097301</v>
      </c>
      <c r="J24" s="21">
        <f>VLOOKUP(B24,RMS!B:E,4,FALSE)</f>
        <v>880612.14296848397</v>
      </c>
      <c r="K24" s="22">
        <f t="shared" si="1"/>
        <v>-5.3097296040505171E-4</v>
      </c>
      <c r="L24" s="22">
        <f t="shared" si="2"/>
        <v>-9.7684839274734259E-3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703813.32759999996</v>
      </c>
      <c r="F25" s="25">
        <f>RA!I29</f>
        <v>115587.1695</v>
      </c>
      <c r="G25" s="16">
        <f t="shared" si="0"/>
        <v>588226.1581</v>
      </c>
      <c r="H25" s="27">
        <f>RA!J29</f>
        <v>16.422986744816502</v>
      </c>
      <c r="I25" s="20">
        <f>VLOOKUP(B25,RMS!B:D,3,FALSE)</f>
        <v>703813.32471681398</v>
      </c>
      <c r="J25" s="21">
        <f>VLOOKUP(B25,RMS!B:E,4,FALSE)</f>
        <v>588226.11666096898</v>
      </c>
      <c r="K25" s="22">
        <f t="shared" si="1"/>
        <v>2.88318598177284E-3</v>
      </c>
      <c r="L25" s="22">
        <f t="shared" si="2"/>
        <v>4.1439031017944217E-2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1117929.2782999999</v>
      </c>
      <c r="F26" s="25">
        <f>RA!I30</f>
        <v>176451.97469999999</v>
      </c>
      <c r="G26" s="16">
        <f t="shared" si="0"/>
        <v>941477.30359999987</v>
      </c>
      <c r="H26" s="27">
        <f>RA!J30</f>
        <v>15.783822655430001</v>
      </c>
      <c r="I26" s="20">
        <f>VLOOKUP(B26,RMS!B:D,3,FALSE)</f>
        <v>1117929.25260177</v>
      </c>
      <c r="J26" s="21">
        <f>VLOOKUP(B26,RMS!B:E,4,FALSE)</f>
        <v>941477.27963072399</v>
      </c>
      <c r="K26" s="22">
        <f t="shared" si="1"/>
        <v>2.5698229903355241E-2</v>
      </c>
      <c r="L26" s="22">
        <f t="shared" si="2"/>
        <v>2.3969275876879692E-2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1364710.6728999999</v>
      </c>
      <c r="F27" s="25">
        <f>RA!I31</f>
        <v>10207.732</v>
      </c>
      <c r="G27" s="16">
        <f t="shared" si="0"/>
        <v>1354502.9408999998</v>
      </c>
      <c r="H27" s="27">
        <f>RA!J31</f>
        <v>0.74797773643175602</v>
      </c>
      <c r="I27" s="20">
        <f>VLOOKUP(B27,RMS!B:D,3,FALSE)</f>
        <v>1364710.4213026499</v>
      </c>
      <c r="J27" s="21">
        <f>VLOOKUP(B27,RMS!B:E,4,FALSE)</f>
        <v>1354502.98181239</v>
      </c>
      <c r="K27" s="22">
        <f t="shared" si="1"/>
        <v>0.25159734999760985</v>
      </c>
      <c r="L27" s="22">
        <f t="shared" si="2"/>
        <v>-4.0912390220910311E-2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149435.174</v>
      </c>
      <c r="F28" s="25">
        <f>RA!I32</f>
        <v>34857.978999999999</v>
      </c>
      <c r="G28" s="16">
        <f t="shared" si="0"/>
        <v>114577.19500000001</v>
      </c>
      <c r="H28" s="27">
        <f>RA!J32</f>
        <v>23.3264887154346</v>
      </c>
      <c r="I28" s="20">
        <f>VLOOKUP(B28,RMS!B:D,3,FALSE)</f>
        <v>149434.96591278299</v>
      </c>
      <c r="J28" s="21">
        <f>VLOOKUP(B28,RMS!B:E,4,FALSE)</f>
        <v>114577.210410313</v>
      </c>
      <c r="K28" s="22">
        <f t="shared" si="1"/>
        <v>0.20808721700450405</v>
      </c>
      <c r="L28" s="22">
        <f t="shared" si="2"/>
        <v>-1.5410312989843078E-2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181.88059999999999</v>
      </c>
      <c r="F29" s="25">
        <f>RA!I33</f>
        <v>38.162599999999998</v>
      </c>
      <c r="G29" s="16">
        <f t="shared" si="0"/>
        <v>143.71799999999999</v>
      </c>
      <c r="H29" s="27">
        <f>RA!J33</f>
        <v>20.982226801538999</v>
      </c>
      <c r="I29" s="20">
        <f>VLOOKUP(B29,RMS!B:D,3,FALSE)</f>
        <v>181.88050000000001</v>
      </c>
      <c r="J29" s="21">
        <f>VLOOKUP(B29,RMS!B:E,4,FALSE)</f>
        <v>143.71799999999999</v>
      </c>
      <c r="K29" s="22">
        <f t="shared" si="1"/>
        <v>9.9999999974897946E-5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166530.80350000001</v>
      </c>
      <c r="F31" s="25">
        <f>RA!I35</f>
        <v>19360.056199999999</v>
      </c>
      <c r="G31" s="16">
        <f t="shared" si="0"/>
        <v>147170.74730000002</v>
      </c>
      <c r="H31" s="27">
        <f>RA!J35</f>
        <v>11.625510592098999</v>
      </c>
      <c r="I31" s="20">
        <f>VLOOKUP(B31,RMS!B:D,3,FALSE)</f>
        <v>166530.8026</v>
      </c>
      <c r="J31" s="21">
        <f>VLOOKUP(B31,RMS!B:E,4,FALSE)</f>
        <v>147170.75870000001</v>
      </c>
      <c r="K31" s="22">
        <f t="shared" si="1"/>
        <v>9.0000001364387572E-4</v>
      </c>
      <c r="L31" s="22">
        <f t="shared" si="2"/>
        <v>-1.1399999988498166E-2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321402.565</v>
      </c>
      <c r="F35" s="25">
        <f>RA!I39</f>
        <v>16606.367999999999</v>
      </c>
      <c r="G35" s="16">
        <f t="shared" si="0"/>
        <v>304796.19699999999</v>
      </c>
      <c r="H35" s="27">
        <f>RA!J39</f>
        <v>5.1668436435782699</v>
      </c>
      <c r="I35" s="20">
        <f>VLOOKUP(B35,RMS!B:D,3,FALSE)</f>
        <v>321402.56410256401</v>
      </c>
      <c r="J35" s="21">
        <f>VLOOKUP(B35,RMS!B:E,4,FALSE)</f>
        <v>304796.20213675202</v>
      </c>
      <c r="K35" s="22">
        <f t="shared" si="1"/>
        <v>8.9743599528446794E-4</v>
      </c>
      <c r="L35" s="22">
        <f t="shared" si="2"/>
        <v>-5.1367520354688168E-3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313514.19170000002</v>
      </c>
      <c r="F36" s="25">
        <f>RA!I40</f>
        <v>19293.313900000001</v>
      </c>
      <c r="G36" s="16">
        <f t="shared" si="0"/>
        <v>294220.87780000002</v>
      </c>
      <c r="H36" s="27">
        <f>RA!J40</f>
        <v>6.1538885354388304</v>
      </c>
      <c r="I36" s="20">
        <f>VLOOKUP(B36,RMS!B:D,3,FALSE)</f>
        <v>313514.18632307701</v>
      </c>
      <c r="J36" s="21">
        <f>VLOOKUP(B36,RMS!B:E,4,FALSE)</f>
        <v>294220.87387264997</v>
      </c>
      <c r="K36" s="22">
        <f t="shared" si="1"/>
        <v>5.3769230144098401E-3</v>
      </c>
      <c r="L36" s="22">
        <f t="shared" si="2"/>
        <v>3.9273500442504883E-3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42088.406199999998</v>
      </c>
      <c r="F39" s="25">
        <f>RA!I43</f>
        <v>4192.4296999999997</v>
      </c>
      <c r="G39" s="16">
        <f t="shared" si="0"/>
        <v>37895.976499999997</v>
      </c>
      <c r="H39" s="27">
        <f>RA!J43</f>
        <v>9.9610084546275903</v>
      </c>
      <c r="I39" s="20">
        <f>VLOOKUP(B39,RMS!B:D,3,FALSE)</f>
        <v>42088.4061719991</v>
      </c>
      <c r="J39" s="21">
        <f>VLOOKUP(B39,RMS!B:E,4,FALSE)</f>
        <v>37895.975796081999</v>
      </c>
      <c r="K39" s="22">
        <f t="shared" si="1"/>
        <v>2.8000897145830095E-5</v>
      </c>
      <c r="L39" s="22">
        <f t="shared" si="2"/>
        <v>7.0391799818025902E-4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10.5" style="1" bestFit="1" customWidth="1"/>
    <col min="17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0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0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1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3" t="s">
        <v>4</v>
      </c>
      <c r="C6" s="64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5" t="s">
        <v>5</v>
      </c>
      <c r="B7" s="66"/>
      <c r="C7" s="67"/>
      <c r="D7" s="39">
        <v>16293495.633099999</v>
      </c>
      <c r="E7" s="39">
        <v>20008358</v>
      </c>
      <c r="F7" s="40">
        <v>81.4334471279452</v>
      </c>
      <c r="G7" s="41"/>
      <c r="H7" s="41"/>
      <c r="I7" s="39">
        <v>1689526.7990000001</v>
      </c>
      <c r="J7" s="40">
        <v>10.3693328739583</v>
      </c>
      <c r="K7" s="41"/>
      <c r="L7" s="41"/>
      <c r="M7" s="41"/>
      <c r="N7" s="39">
        <v>374680132.07709998</v>
      </c>
      <c r="O7" s="39">
        <v>1728511877.5998001</v>
      </c>
      <c r="P7" s="39">
        <v>1054649</v>
      </c>
      <c r="Q7" s="39">
        <v>983842</v>
      </c>
      <c r="R7" s="40">
        <v>7.1969889474122999</v>
      </c>
      <c r="S7" s="39">
        <v>15.4492116648288</v>
      </c>
      <c r="T7" s="39">
        <v>15.8058318159826</v>
      </c>
      <c r="U7" s="42">
        <v>-2.3083388258945501</v>
      </c>
    </row>
    <row r="8" spans="1:23" ht="12" thickBot="1">
      <c r="A8" s="68">
        <v>41509</v>
      </c>
      <c r="B8" s="71" t="s">
        <v>6</v>
      </c>
      <c r="C8" s="72"/>
      <c r="D8" s="43">
        <v>545709.93429999996</v>
      </c>
      <c r="E8" s="43">
        <v>574704</v>
      </c>
      <c r="F8" s="44">
        <v>94.954956690748602</v>
      </c>
      <c r="G8" s="45"/>
      <c r="H8" s="45"/>
      <c r="I8" s="43">
        <v>108929.41650000001</v>
      </c>
      <c r="J8" s="44">
        <v>19.961047005627101</v>
      </c>
      <c r="K8" s="45"/>
      <c r="L8" s="45"/>
      <c r="M8" s="45"/>
      <c r="N8" s="43">
        <v>11715011.852299999</v>
      </c>
      <c r="O8" s="43">
        <v>53823305.344800003</v>
      </c>
      <c r="P8" s="43">
        <v>26146</v>
      </c>
      <c r="Q8" s="43">
        <v>25703</v>
      </c>
      <c r="R8" s="44">
        <v>1.7235342177955899</v>
      </c>
      <c r="S8" s="43">
        <v>20.871641333282302</v>
      </c>
      <c r="T8" s="43">
        <v>20.032335260475399</v>
      </c>
      <c r="U8" s="46">
        <v>4.0212748935491298</v>
      </c>
    </row>
    <row r="9" spans="1:23" ht="12" thickBot="1">
      <c r="A9" s="69"/>
      <c r="B9" s="71" t="s">
        <v>7</v>
      </c>
      <c r="C9" s="72"/>
      <c r="D9" s="43">
        <v>154721.88740000001</v>
      </c>
      <c r="E9" s="43">
        <v>171483</v>
      </c>
      <c r="F9" s="44">
        <v>90.225787629094398</v>
      </c>
      <c r="G9" s="45"/>
      <c r="H9" s="45"/>
      <c r="I9" s="43">
        <v>23257.841</v>
      </c>
      <c r="J9" s="44">
        <v>15.0320303034256</v>
      </c>
      <c r="K9" s="45"/>
      <c r="L9" s="45"/>
      <c r="M9" s="45"/>
      <c r="N9" s="43">
        <v>2990602.8903000001</v>
      </c>
      <c r="O9" s="43">
        <v>11517528.0316</v>
      </c>
      <c r="P9" s="43">
        <v>9152</v>
      </c>
      <c r="Q9" s="43">
        <v>9305</v>
      </c>
      <c r="R9" s="44">
        <v>-1.6442772702847901</v>
      </c>
      <c r="S9" s="43">
        <v>16.9058006337413</v>
      </c>
      <c r="T9" s="43">
        <v>17.2466830736163</v>
      </c>
      <c r="U9" s="46">
        <v>-2.0163637751336698</v>
      </c>
    </row>
    <row r="10" spans="1:23" ht="12" thickBot="1">
      <c r="A10" s="69"/>
      <c r="B10" s="71" t="s">
        <v>8</v>
      </c>
      <c r="C10" s="72"/>
      <c r="D10" s="43">
        <v>145924.05549999999</v>
      </c>
      <c r="E10" s="43">
        <v>160778</v>
      </c>
      <c r="F10" s="44">
        <v>90.761208312082502</v>
      </c>
      <c r="G10" s="45"/>
      <c r="H10" s="45"/>
      <c r="I10" s="43">
        <v>33714.718800000002</v>
      </c>
      <c r="J10" s="44">
        <v>23.104291259229701</v>
      </c>
      <c r="K10" s="45"/>
      <c r="L10" s="45"/>
      <c r="M10" s="45"/>
      <c r="N10" s="43">
        <v>3521038.2355</v>
      </c>
      <c r="O10" s="43">
        <v>16968593.491999999</v>
      </c>
      <c r="P10" s="43">
        <v>99030</v>
      </c>
      <c r="Q10" s="43">
        <v>90743</v>
      </c>
      <c r="R10" s="44">
        <v>9.1323848671522896</v>
      </c>
      <c r="S10" s="43">
        <v>1.4735338331818599</v>
      </c>
      <c r="T10" s="43">
        <v>1.62909914593963</v>
      </c>
      <c r="U10" s="46">
        <v>-10.5572949364759</v>
      </c>
    </row>
    <row r="11" spans="1:23" ht="12" thickBot="1">
      <c r="A11" s="69"/>
      <c r="B11" s="71" t="s">
        <v>9</v>
      </c>
      <c r="C11" s="72"/>
      <c r="D11" s="43">
        <v>40702.786699999997</v>
      </c>
      <c r="E11" s="43">
        <v>47430</v>
      </c>
      <c r="F11" s="44">
        <v>85.816543748682307</v>
      </c>
      <c r="G11" s="45"/>
      <c r="H11" s="45"/>
      <c r="I11" s="43">
        <v>9033.6416000000008</v>
      </c>
      <c r="J11" s="44">
        <v>22.1941599885592</v>
      </c>
      <c r="K11" s="45"/>
      <c r="L11" s="45"/>
      <c r="M11" s="45"/>
      <c r="N11" s="43">
        <v>923291.99509999994</v>
      </c>
      <c r="O11" s="43">
        <v>5601815.2895</v>
      </c>
      <c r="P11" s="43">
        <v>2366</v>
      </c>
      <c r="Q11" s="43">
        <v>2165</v>
      </c>
      <c r="R11" s="44">
        <v>9.2840646651270102</v>
      </c>
      <c r="S11" s="43">
        <v>17.2032065511412</v>
      </c>
      <c r="T11" s="43">
        <v>17.898937690531199</v>
      </c>
      <c r="U11" s="46">
        <v>-4.04419453618583</v>
      </c>
    </row>
    <row r="12" spans="1:23" ht="12" thickBot="1">
      <c r="A12" s="69"/>
      <c r="B12" s="71" t="s">
        <v>10</v>
      </c>
      <c r="C12" s="72"/>
      <c r="D12" s="43">
        <v>137742.67300000001</v>
      </c>
      <c r="E12" s="43">
        <v>213250</v>
      </c>
      <c r="F12" s="44">
        <v>64.592109261430195</v>
      </c>
      <c r="G12" s="45"/>
      <c r="H12" s="45"/>
      <c r="I12" s="43">
        <v>8571.6561999999994</v>
      </c>
      <c r="J12" s="44">
        <v>6.2229489331893602</v>
      </c>
      <c r="K12" s="45"/>
      <c r="L12" s="45"/>
      <c r="M12" s="45"/>
      <c r="N12" s="43">
        <v>3297816.3931</v>
      </c>
      <c r="O12" s="43">
        <v>21356179.420600001</v>
      </c>
      <c r="P12" s="43">
        <v>1888</v>
      </c>
      <c r="Q12" s="43">
        <v>1884</v>
      </c>
      <c r="R12" s="44">
        <v>0.21231422505307901</v>
      </c>
      <c r="S12" s="43">
        <v>72.956924258474601</v>
      </c>
      <c r="T12" s="43">
        <v>68.823193683651795</v>
      </c>
      <c r="U12" s="46">
        <v>5.6659880016016402</v>
      </c>
    </row>
    <row r="13" spans="1:23" ht="12" thickBot="1">
      <c r="A13" s="69"/>
      <c r="B13" s="71" t="s">
        <v>11</v>
      </c>
      <c r="C13" s="72"/>
      <c r="D13" s="43">
        <v>287931.95909999998</v>
      </c>
      <c r="E13" s="43">
        <v>343771</v>
      </c>
      <c r="F13" s="44">
        <v>83.756907679821794</v>
      </c>
      <c r="G13" s="45"/>
      <c r="H13" s="45"/>
      <c r="I13" s="43">
        <v>64178.8704</v>
      </c>
      <c r="J13" s="44">
        <v>22.2895959867068</v>
      </c>
      <c r="K13" s="45"/>
      <c r="L13" s="45"/>
      <c r="M13" s="45"/>
      <c r="N13" s="43">
        <v>6281365.5031000003</v>
      </c>
      <c r="O13" s="43">
        <v>30037702.017299999</v>
      </c>
      <c r="P13" s="43">
        <v>12692</v>
      </c>
      <c r="Q13" s="43">
        <v>11915</v>
      </c>
      <c r="R13" s="44">
        <v>6.5211917750734401</v>
      </c>
      <c r="S13" s="43">
        <v>22.686098258745702</v>
      </c>
      <c r="T13" s="43">
        <v>22.0348152748636</v>
      </c>
      <c r="U13" s="46">
        <v>2.8708461739601998</v>
      </c>
    </row>
    <row r="14" spans="1:23" ht="12" thickBot="1">
      <c r="A14" s="69"/>
      <c r="B14" s="71" t="s">
        <v>12</v>
      </c>
      <c r="C14" s="72"/>
      <c r="D14" s="43">
        <v>170341.9393</v>
      </c>
      <c r="E14" s="43">
        <v>152969</v>
      </c>
      <c r="F14" s="44">
        <v>111.35716341219501</v>
      </c>
      <c r="G14" s="45"/>
      <c r="H14" s="45"/>
      <c r="I14" s="43">
        <v>21961.121200000001</v>
      </c>
      <c r="J14" s="44">
        <v>12.892374767040099</v>
      </c>
      <c r="K14" s="45"/>
      <c r="L14" s="45"/>
      <c r="M14" s="45"/>
      <c r="N14" s="43">
        <v>3152634.0230999999</v>
      </c>
      <c r="O14" s="43">
        <v>16566633.7454</v>
      </c>
      <c r="P14" s="43">
        <v>4335</v>
      </c>
      <c r="Q14" s="43">
        <v>3672</v>
      </c>
      <c r="R14" s="44">
        <v>18.0555555555556</v>
      </c>
      <c r="S14" s="43">
        <v>39.294565005766998</v>
      </c>
      <c r="T14" s="43">
        <v>39.521456100217897</v>
      </c>
      <c r="U14" s="46">
        <v>-0.57741088218574199</v>
      </c>
    </row>
    <row r="15" spans="1:23" ht="12" thickBot="1">
      <c r="A15" s="69"/>
      <c r="B15" s="71" t="s">
        <v>13</v>
      </c>
      <c r="C15" s="72"/>
      <c r="D15" s="43">
        <v>87066.998500000002</v>
      </c>
      <c r="E15" s="43">
        <v>112014</v>
      </c>
      <c r="F15" s="44">
        <v>77.728675433427995</v>
      </c>
      <c r="G15" s="45"/>
      <c r="H15" s="45"/>
      <c r="I15" s="43">
        <v>12100.9391</v>
      </c>
      <c r="J15" s="44">
        <v>13.8984222592674</v>
      </c>
      <c r="K15" s="45"/>
      <c r="L15" s="45"/>
      <c r="M15" s="45"/>
      <c r="N15" s="43">
        <v>2049009.9521999999</v>
      </c>
      <c r="O15" s="43">
        <v>11056560.863399999</v>
      </c>
      <c r="P15" s="43">
        <v>4054</v>
      </c>
      <c r="Q15" s="43">
        <v>3966</v>
      </c>
      <c r="R15" s="44">
        <v>2.2188603126575899</v>
      </c>
      <c r="S15" s="43">
        <v>21.4768126541687</v>
      </c>
      <c r="T15" s="43">
        <v>20.076004815935502</v>
      </c>
      <c r="U15" s="46">
        <v>6.5224196010359501</v>
      </c>
    </row>
    <row r="16" spans="1:23" ht="12" thickBot="1">
      <c r="A16" s="69"/>
      <c r="B16" s="71" t="s">
        <v>14</v>
      </c>
      <c r="C16" s="72"/>
      <c r="D16" s="43">
        <v>679157.27289999998</v>
      </c>
      <c r="E16" s="43">
        <v>846485</v>
      </c>
      <c r="F16" s="44">
        <v>80.232641204510401</v>
      </c>
      <c r="G16" s="45"/>
      <c r="H16" s="45"/>
      <c r="I16" s="43">
        <v>75521.301500000001</v>
      </c>
      <c r="J16" s="44">
        <v>11.119854636544501</v>
      </c>
      <c r="K16" s="45"/>
      <c r="L16" s="45"/>
      <c r="M16" s="45"/>
      <c r="N16" s="43">
        <v>19761590.686500002</v>
      </c>
      <c r="O16" s="43">
        <v>95696445.531200007</v>
      </c>
      <c r="P16" s="43">
        <v>51512</v>
      </c>
      <c r="Q16" s="43">
        <v>52538</v>
      </c>
      <c r="R16" s="44">
        <v>-1.9528722067836599</v>
      </c>
      <c r="S16" s="43">
        <v>13.184447757804</v>
      </c>
      <c r="T16" s="43">
        <v>13.1451833853592</v>
      </c>
      <c r="U16" s="46">
        <v>0.29780824472982498</v>
      </c>
    </row>
    <row r="17" spans="1:21" ht="12" thickBot="1">
      <c r="A17" s="69"/>
      <c r="B17" s="71" t="s">
        <v>15</v>
      </c>
      <c r="C17" s="72"/>
      <c r="D17" s="43">
        <v>611990.24910000002</v>
      </c>
      <c r="E17" s="43">
        <v>884718</v>
      </c>
      <c r="F17" s="44">
        <v>69.173482296053706</v>
      </c>
      <c r="G17" s="45"/>
      <c r="H17" s="45"/>
      <c r="I17" s="43">
        <v>79773.886700000003</v>
      </c>
      <c r="J17" s="44">
        <v>13.035156494293201</v>
      </c>
      <c r="K17" s="45"/>
      <c r="L17" s="45"/>
      <c r="M17" s="45"/>
      <c r="N17" s="43">
        <v>12799105.6668</v>
      </c>
      <c r="O17" s="43">
        <v>66590316.711099997</v>
      </c>
      <c r="P17" s="43">
        <v>15596</v>
      </c>
      <c r="Q17" s="43">
        <v>13982</v>
      </c>
      <c r="R17" s="44">
        <v>11.543412959519401</v>
      </c>
      <c r="S17" s="43">
        <v>39.240205764298501</v>
      </c>
      <c r="T17" s="43">
        <v>41.338044864826202</v>
      </c>
      <c r="U17" s="46">
        <v>-5.3461470440002996</v>
      </c>
    </row>
    <row r="18" spans="1:21" ht="12" thickBot="1">
      <c r="A18" s="69"/>
      <c r="B18" s="71" t="s">
        <v>16</v>
      </c>
      <c r="C18" s="72"/>
      <c r="D18" s="43">
        <v>1850148.9643000001</v>
      </c>
      <c r="E18" s="43">
        <v>1946910</v>
      </c>
      <c r="F18" s="44">
        <v>95.030020098515095</v>
      </c>
      <c r="G18" s="45"/>
      <c r="H18" s="45"/>
      <c r="I18" s="43">
        <v>255892.42720000001</v>
      </c>
      <c r="J18" s="44">
        <v>13.830909409870999</v>
      </c>
      <c r="K18" s="45"/>
      <c r="L18" s="45"/>
      <c r="M18" s="45"/>
      <c r="N18" s="43">
        <v>41171063.950599998</v>
      </c>
      <c r="O18" s="43">
        <v>172540718.44780001</v>
      </c>
      <c r="P18" s="43">
        <v>98255</v>
      </c>
      <c r="Q18" s="43">
        <v>87836</v>
      </c>
      <c r="R18" s="44">
        <v>11.8618789562366</v>
      </c>
      <c r="S18" s="43">
        <v>18.8300744420131</v>
      </c>
      <c r="T18" s="43">
        <v>18.303900107017601</v>
      </c>
      <c r="U18" s="46">
        <v>2.7943295530554302</v>
      </c>
    </row>
    <row r="19" spans="1:21" ht="12" thickBot="1">
      <c r="A19" s="69"/>
      <c r="B19" s="71" t="s">
        <v>17</v>
      </c>
      <c r="C19" s="72"/>
      <c r="D19" s="43">
        <v>476711.85110000003</v>
      </c>
      <c r="E19" s="43">
        <v>616147</v>
      </c>
      <c r="F19" s="44">
        <v>77.369824262716506</v>
      </c>
      <c r="G19" s="45"/>
      <c r="H19" s="45"/>
      <c r="I19" s="43">
        <v>50236.252699999997</v>
      </c>
      <c r="J19" s="44">
        <v>10.538075062342401</v>
      </c>
      <c r="K19" s="45"/>
      <c r="L19" s="45"/>
      <c r="M19" s="45"/>
      <c r="N19" s="43">
        <v>11768168.5626</v>
      </c>
      <c r="O19" s="43">
        <v>59390718.028700002</v>
      </c>
      <c r="P19" s="43">
        <v>10598</v>
      </c>
      <c r="Q19" s="43">
        <v>9595</v>
      </c>
      <c r="R19" s="44">
        <v>10.4533611255862</v>
      </c>
      <c r="S19" s="43">
        <v>44.981303179845298</v>
      </c>
      <c r="T19" s="43">
        <v>40.137484585721701</v>
      </c>
      <c r="U19" s="46">
        <v>10.768515475767501</v>
      </c>
    </row>
    <row r="20" spans="1:21" ht="12" thickBot="1">
      <c r="A20" s="69"/>
      <c r="B20" s="71" t="s">
        <v>18</v>
      </c>
      <c r="C20" s="72"/>
      <c r="D20" s="43">
        <v>767587.11899999995</v>
      </c>
      <c r="E20" s="43">
        <v>1434907</v>
      </c>
      <c r="F20" s="44">
        <v>53.493858417305098</v>
      </c>
      <c r="G20" s="45"/>
      <c r="H20" s="45"/>
      <c r="I20" s="43">
        <v>42101.1662</v>
      </c>
      <c r="J20" s="44">
        <v>5.48487137914048</v>
      </c>
      <c r="K20" s="45"/>
      <c r="L20" s="45"/>
      <c r="M20" s="45"/>
      <c r="N20" s="43">
        <v>20823639.0911</v>
      </c>
      <c r="O20" s="43">
        <v>100134562.6117</v>
      </c>
      <c r="P20" s="43">
        <v>36847</v>
      </c>
      <c r="Q20" s="43">
        <v>32944</v>
      </c>
      <c r="R20" s="44">
        <v>11.8473773676542</v>
      </c>
      <c r="S20" s="43">
        <v>20.831739870274401</v>
      </c>
      <c r="T20" s="43">
        <v>20.8625106089121</v>
      </c>
      <c r="U20" s="46">
        <v>-0.14771084330609</v>
      </c>
    </row>
    <row r="21" spans="1:21" ht="12" thickBot="1">
      <c r="A21" s="69"/>
      <c r="B21" s="71" t="s">
        <v>19</v>
      </c>
      <c r="C21" s="72"/>
      <c r="D21" s="43">
        <v>443571.02419999999</v>
      </c>
      <c r="E21" s="43">
        <v>416565</v>
      </c>
      <c r="F21" s="44">
        <v>106.483027666751</v>
      </c>
      <c r="G21" s="45"/>
      <c r="H21" s="45"/>
      <c r="I21" s="43">
        <v>17685.7811</v>
      </c>
      <c r="J21" s="44">
        <v>3.9871362499155798</v>
      </c>
      <c r="K21" s="45"/>
      <c r="L21" s="45"/>
      <c r="M21" s="45"/>
      <c r="N21" s="43">
        <v>8190543.1747000003</v>
      </c>
      <c r="O21" s="43">
        <v>36256062.546400003</v>
      </c>
      <c r="P21" s="43">
        <v>43833</v>
      </c>
      <c r="Q21" s="43">
        <v>43269</v>
      </c>
      <c r="R21" s="44">
        <v>1.3034736185259601</v>
      </c>
      <c r="S21" s="43">
        <v>10.119568001277599</v>
      </c>
      <c r="T21" s="43">
        <v>10.0959245187085</v>
      </c>
      <c r="U21" s="46">
        <v>0.23364122427011499</v>
      </c>
    </row>
    <row r="22" spans="1:21" ht="12" thickBot="1">
      <c r="A22" s="69"/>
      <c r="B22" s="71" t="s">
        <v>20</v>
      </c>
      <c r="C22" s="72"/>
      <c r="D22" s="43">
        <v>1129795.4362999999</v>
      </c>
      <c r="E22" s="43">
        <v>1035621</v>
      </c>
      <c r="F22" s="44">
        <v>109.093523238714</v>
      </c>
      <c r="G22" s="45"/>
      <c r="H22" s="45"/>
      <c r="I22" s="43">
        <v>131372.24280000001</v>
      </c>
      <c r="J22" s="44">
        <v>11.6279672035351</v>
      </c>
      <c r="K22" s="45"/>
      <c r="L22" s="45"/>
      <c r="M22" s="45"/>
      <c r="N22" s="43">
        <v>27538870.655499998</v>
      </c>
      <c r="O22" s="43">
        <v>129172207.9082</v>
      </c>
      <c r="P22" s="43">
        <v>75554</v>
      </c>
      <c r="Q22" s="43">
        <v>70376</v>
      </c>
      <c r="R22" s="44">
        <v>7.3576219165624597</v>
      </c>
      <c r="S22" s="43">
        <v>14.9534827580274</v>
      </c>
      <c r="T22" s="43">
        <v>14.5566912882233</v>
      </c>
      <c r="U22" s="46">
        <v>2.6535053821565699</v>
      </c>
    </row>
    <row r="23" spans="1:21" ht="12" thickBot="1">
      <c r="A23" s="69"/>
      <c r="B23" s="71" t="s">
        <v>21</v>
      </c>
      <c r="C23" s="72"/>
      <c r="D23" s="43">
        <v>2339099.9415000002</v>
      </c>
      <c r="E23" s="43">
        <v>2597196</v>
      </c>
      <c r="F23" s="44">
        <v>90.062511319900395</v>
      </c>
      <c r="G23" s="45"/>
      <c r="H23" s="45"/>
      <c r="I23" s="43">
        <v>126811.0906</v>
      </c>
      <c r="J23" s="44">
        <v>5.4213626510836299</v>
      </c>
      <c r="K23" s="45"/>
      <c r="L23" s="45"/>
      <c r="M23" s="45"/>
      <c r="N23" s="43">
        <v>55676631.172300003</v>
      </c>
      <c r="O23" s="43">
        <v>262211434.39669999</v>
      </c>
      <c r="P23" s="43">
        <v>82491</v>
      </c>
      <c r="Q23" s="43">
        <v>79753</v>
      </c>
      <c r="R23" s="44">
        <v>3.4330996953092701</v>
      </c>
      <c r="S23" s="43">
        <v>28.355819925810099</v>
      </c>
      <c r="T23" s="43">
        <v>29.6007416824446</v>
      </c>
      <c r="U23" s="46">
        <v>-4.3903571114912801</v>
      </c>
    </row>
    <row r="24" spans="1:21" ht="12" thickBot="1">
      <c r="A24" s="69"/>
      <c r="B24" s="71" t="s">
        <v>22</v>
      </c>
      <c r="C24" s="72"/>
      <c r="D24" s="43">
        <v>334042.35430000001</v>
      </c>
      <c r="E24" s="43">
        <v>436126</v>
      </c>
      <c r="F24" s="44">
        <v>76.593084177508302</v>
      </c>
      <c r="G24" s="45"/>
      <c r="H24" s="45"/>
      <c r="I24" s="43">
        <v>-29030.5756</v>
      </c>
      <c r="J24" s="44">
        <v>-8.6906870420174105</v>
      </c>
      <c r="K24" s="45"/>
      <c r="L24" s="45"/>
      <c r="M24" s="45"/>
      <c r="N24" s="43">
        <v>7734101.3668999998</v>
      </c>
      <c r="O24" s="43">
        <v>30962428.871599998</v>
      </c>
      <c r="P24" s="43">
        <v>37510</v>
      </c>
      <c r="Q24" s="43">
        <v>33957</v>
      </c>
      <c r="R24" s="44">
        <v>10.463232912212501</v>
      </c>
      <c r="S24" s="43">
        <v>8.9054213356438297</v>
      </c>
      <c r="T24" s="43">
        <v>8.7214730364873194</v>
      </c>
      <c r="U24" s="46">
        <v>2.0655765990572101</v>
      </c>
    </row>
    <row r="25" spans="1:21" ht="12" thickBot="1">
      <c r="A25" s="69"/>
      <c r="B25" s="71" t="s">
        <v>23</v>
      </c>
      <c r="C25" s="72"/>
      <c r="D25" s="43">
        <v>236039.76930000001</v>
      </c>
      <c r="E25" s="43">
        <v>289973</v>
      </c>
      <c r="F25" s="44">
        <v>81.400602573342994</v>
      </c>
      <c r="G25" s="45"/>
      <c r="H25" s="45"/>
      <c r="I25" s="43">
        <v>22488.316599999998</v>
      </c>
      <c r="J25" s="44">
        <v>9.5273422214787793</v>
      </c>
      <c r="K25" s="45"/>
      <c r="L25" s="45"/>
      <c r="M25" s="45"/>
      <c r="N25" s="43">
        <v>5257226.0750000002</v>
      </c>
      <c r="O25" s="43">
        <v>22896457.6609</v>
      </c>
      <c r="P25" s="43">
        <v>19164</v>
      </c>
      <c r="Q25" s="43">
        <v>16736</v>
      </c>
      <c r="R25" s="44">
        <v>14.5076481835564</v>
      </c>
      <c r="S25" s="43">
        <v>12.316832044458399</v>
      </c>
      <c r="T25" s="43">
        <v>11.907638706979</v>
      </c>
      <c r="U25" s="46">
        <v>3.3222287679362799</v>
      </c>
    </row>
    <row r="26" spans="1:21" ht="12" thickBot="1">
      <c r="A26" s="69"/>
      <c r="B26" s="71" t="s">
        <v>24</v>
      </c>
      <c r="C26" s="72"/>
      <c r="D26" s="43">
        <v>409395.02529999998</v>
      </c>
      <c r="E26" s="43">
        <v>554538</v>
      </c>
      <c r="F26" s="44">
        <v>73.826324850596393</v>
      </c>
      <c r="G26" s="45"/>
      <c r="H26" s="45"/>
      <c r="I26" s="43">
        <v>74497.700500000006</v>
      </c>
      <c r="J26" s="44">
        <v>18.197021433127802</v>
      </c>
      <c r="K26" s="45"/>
      <c r="L26" s="45"/>
      <c r="M26" s="45"/>
      <c r="N26" s="43">
        <v>12724756.1921</v>
      </c>
      <c r="O26" s="43">
        <v>60766849.088100001</v>
      </c>
      <c r="P26" s="43">
        <v>35191</v>
      </c>
      <c r="Q26" s="43">
        <v>34292</v>
      </c>
      <c r="R26" s="44">
        <v>2.6216027061705298</v>
      </c>
      <c r="S26" s="43">
        <v>11.6335149697366</v>
      </c>
      <c r="T26" s="43">
        <v>11.893817852560399</v>
      </c>
      <c r="U26" s="46">
        <v>-2.23752566185658</v>
      </c>
    </row>
    <row r="27" spans="1:21" ht="12" thickBot="1">
      <c r="A27" s="69"/>
      <c r="B27" s="71" t="s">
        <v>25</v>
      </c>
      <c r="C27" s="72"/>
      <c r="D27" s="43">
        <v>318100.74190000002</v>
      </c>
      <c r="E27" s="43">
        <v>366785</v>
      </c>
      <c r="F27" s="44">
        <v>86.726758700601195</v>
      </c>
      <c r="G27" s="45"/>
      <c r="H27" s="45"/>
      <c r="I27" s="43">
        <v>96338.601200000005</v>
      </c>
      <c r="J27" s="44">
        <v>30.2855631912627</v>
      </c>
      <c r="K27" s="45"/>
      <c r="L27" s="45"/>
      <c r="M27" s="45"/>
      <c r="N27" s="43">
        <v>6168757.5071999999</v>
      </c>
      <c r="O27" s="43">
        <v>25718160.532400001</v>
      </c>
      <c r="P27" s="43">
        <v>45592</v>
      </c>
      <c r="Q27" s="43">
        <v>39458</v>
      </c>
      <c r="R27" s="44">
        <v>15.545643469005</v>
      </c>
      <c r="S27" s="43">
        <v>6.97711751842429</v>
      </c>
      <c r="T27" s="43">
        <v>6.7725298722692502</v>
      </c>
      <c r="U27" s="46">
        <v>2.93226601981103</v>
      </c>
    </row>
    <row r="28" spans="1:21" ht="12" thickBot="1">
      <c r="A28" s="69"/>
      <c r="B28" s="71" t="s">
        <v>26</v>
      </c>
      <c r="C28" s="72"/>
      <c r="D28" s="43">
        <v>948107.35030000005</v>
      </c>
      <c r="E28" s="43">
        <v>984921</v>
      </c>
      <c r="F28" s="44">
        <v>96.262273857497206</v>
      </c>
      <c r="G28" s="45"/>
      <c r="H28" s="45"/>
      <c r="I28" s="43">
        <v>67495.217099999994</v>
      </c>
      <c r="J28" s="44">
        <v>7.1189424993533903</v>
      </c>
      <c r="K28" s="45"/>
      <c r="L28" s="45"/>
      <c r="M28" s="45"/>
      <c r="N28" s="43">
        <v>21360397.057300001</v>
      </c>
      <c r="O28" s="43">
        <v>89426360.982700005</v>
      </c>
      <c r="P28" s="43">
        <v>53859</v>
      </c>
      <c r="Q28" s="43">
        <v>48018</v>
      </c>
      <c r="R28" s="44">
        <v>12.164188429338999</v>
      </c>
      <c r="S28" s="43">
        <v>17.603508240034198</v>
      </c>
      <c r="T28" s="43">
        <v>17.467032716897801</v>
      </c>
      <c r="U28" s="46">
        <v>0.77527457183766701</v>
      </c>
    </row>
    <row r="29" spans="1:21" ht="12" thickBot="1">
      <c r="A29" s="69"/>
      <c r="B29" s="71" t="s">
        <v>27</v>
      </c>
      <c r="C29" s="72"/>
      <c r="D29" s="43">
        <v>703813.32759999996</v>
      </c>
      <c r="E29" s="43">
        <v>692536</v>
      </c>
      <c r="F29" s="44">
        <v>101.628410306468</v>
      </c>
      <c r="G29" s="45"/>
      <c r="H29" s="45"/>
      <c r="I29" s="43">
        <v>115587.1695</v>
      </c>
      <c r="J29" s="44">
        <v>16.422986744816502</v>
      </c>
      <c r="K29" s="45"/>
      <c r="L29" s="45"/>
      <c r="M29" s="45"/>
      <c r="N29" s="43">
        <v>15819094.070499999</v>
      </c>
      <c r="O29" s="43">
        <v>63959500.001400001</v>
      </c>
      <c r="P29" s="43">
        <v>109735</v>
      </c>
      <c r="Q29" s="43">
        <v>103056</v>
      </c>
      <c r="R29" s="44">
        <v>6.4809424002484102</v>
      </c>
      <c r="S29" s="43">
        <v>6.4137542953478803</v>
      </c>
      <c r="T29" s="43">
        <v>6.2569262895901296</v>
      </c>
      <c r="U29" s="46">
        <v>2.4451826268354302</v>
      </c>
    </row>
    <row r="30" spans="1:21" ht="12" thickBot="1">
      <c r="A30" s="69"/>
      <c r="B30" s="71" t="s">
        <v>28</v>
      </c>
      <c r="C30" s="72"/>
      <c r="D30" s="43">
        <v>1117929.2782999999</v>
      </c>
      <c r="E30" s="43">
        <v>1116391</v>
      </c>
      <c r="F30" s="44">
        <v>100.137790281362</v>
      </c>
      <c r="G30" s="45"/>
      <c r="H30" s="45"/>
      <c r="I30" s="43">
        <v>176451.97469999999</v>
      </c>
      <c r="J30" s="44">
        <v>15.783822655430001</v>
      </c>
      <c r="K30" s="45"/>
      <c r="L30" s="45"/>
      <c r="M30" s="45"/>
      <c r="N30" s="43">
        <v>28867334.0623</v>
      </c>
      <c r="O30" s="43">
        <v>131247526.5529</v>
      </c>
      <c r="P30" s="43">
        <v>83150</v>
      </c>
      <c r="Q30" s="43">
        <v>75311</v>
      </c>
      <c r="R30" s="44">
        <v>10.4088380183506</v>
      </c>
      <c r="S30" s="43">
        <v>13.444729745039099</v>
      </c>
      <c r="T30" s="43">
        <v>13.5514419606698</v>
      </c>
      <c r="U30" s="46">
        <v>-0.79371038060503996</v>
      </c>
    </row>
    <row r="31" spans="1:21" ht="12" thickBot="1">
      <c r="A31" s="69"/>
      <c r="B31" s="71" t="s">
        <v>29</v>
      </c>
      <c r="C31" s="72"/>
      <c r="D31" s="43">
        <v>1364710.6728999999</v>
      </c>
      <c r="E31" s="43">
        <v>1187767</v>
      </c>
      <c r="F31" s="44">
        <v>114.89717031202299</v>
      </c>
      <c r="G31" s="45"/>
      <c r="H31" s="45"/>
      <c r="I31" s="43">
        <v>10207.732</v>
      </c>
      <c r="J31" s="44">
        <v>0.74797773643175602</v>
      </c>
      <c r="K31" s="45"/>
      <c r="L31" s="45"/>
      <c r="M31" s="45"/>
      <c r="N31" s="43">
        <v>20798399.6226</v>
      </c>
      <c r="O31" s="43">
        <v>97744772.481700003</v>
      </c>
      <c r="P31" s="43">
        <v>45677</v>
      </c>
      <c r="Q31" s="43">
        <v>46038</v>
      </c>
      <c r="R31" s="44">
        <v>-0.78413484512793696</v>
      </c>
      <c r="S31" s="43">
        <v>29.877414736081601</v>
      </c>
      <c r="T31" s="43">
        <v>36.5215034058821</v>
      </c>
      <c r="U31" s="46">
        <v>-22.237829907608202</v>
      </c>
    </row>
    <row r="32" spans="1:21" ht="12" thickBot="1">
      <c r="A32" s="69"/>
      <c r="B32" s="71" t="s">
        <v>30</v>
      </c>
      <c r="C32" s="72"/>
      <c r="D32" s="43">
        <v>149435.174</v>
      </c>
      <c r="E32" s="43">
        <v>161731</v>
      </c>
      <c r="F32" s="44">
        <v>92.397359813517497</v>
      </c>
      <c r="G32" s="45"/>
      <c r="H32" s="45"/>
      <c r="I32" s="43">
        <v>34857.978999999999</v>
      </c>
      <c r="J32" s="44">
        <v>23.3264887154346</v>
      </c>
      <c r="K32" s="45"/>
      <c r="L32" s="45"/>
      <c r="M32" s="45"/>
      <c r="N32" s="43">
        <v>3190991.9641</v>
      </c>
      <c r="O32" s="43">
        <v>15566153.955399999</v>
      </c>
      <c r="P32" s="43">
        <v>33467</v>
      </c>
      <c r="Q32" s="43">
        <v>32017</v>
      </c>
      <c r="R32" s="44">
        <v>4.5288440515975896</v>
      </c>
      <c r="S32" s="43">
        <v>4.46514996862581</v>
      </c>
      <c r="T32" s="43">
        <v>4.3201950713683397</v>
      </c>
      <c r="U32" s="46">
        <v>3.2463612258489301</v>
      </c>
    </row>
    <row r="33" spans="1:21" ht="12" thickBot="1">
      <c r="A33" s="69"/>
      <c r="B33" s="71" t="s">
        <v>31</v>
      </c>
      <c r="C33" s="72"/>
      <c r="D33" s="43">
        <v>181.88059999999999</v>
      </c>
      <c r="E33" s="45"/>
      <c r="F33" s="45"/>
      <c r="G33" s="45"/>
      <c r="H33" s="45"/>
      <c r="I33" s="43">
        <v>38.162599999999998</v>
      </c>
      <c r="J33" s="44">
        <v>20.982226801538999</v>
      </c>
      <c r="K33" s="45"/>
      <c r="L33" s="45"/>
      <c r="M33" s="45"/>
      <c r="N33" s="43">
        <v>3639.7627000000002</v>
      </c>
      <c r="O33" s="43">
        <v>13309.2718</v>
      </c>
      <c r="P33" s="43">
        <v>32</v>
      </c>
      <c r="Q33" s="43">
        <v>24</v>
      </c>
      <c r="R33" s="44">
        <v>33.3333333333333</v>
      </c>
      <c r="S33" s="43">
        <v>5.6837687499999996</v>
      </c>
      <c r="T33" s="43">
        <v>5.3632583333333299</v>
      </c>
      <c r="U33" s="46">
        <v>5.6390474483443196</v>
      </c>
    </row>
    <row r="34" spans="1:21" ht="12" thickBot="1">
      <c r="A34" s="69"/>
      <c r="B34" s="71" t="s">
        <v>40</v>
      </c>
      <c r="C34" s="72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3">
        <v>3.9</v>
      </c>
      <c r="O34" s="43">
        <v>25.9</v>
      </c>
      <c r="P34" s="45"/>
      <c r="Q34" s="45"/>
      <c r="R34" s="45"/>
      <c r="S34" s="45"/>
      <c r="T34" s="45"/>
      <c r="U34" s="47"/>
    </row>
    <row r="35" spans="1:21" ht="12" thickBot="1">
      <c r="A35" s="69"/>
      <c r="B35" s="71" t="s">
        <v>32</v>
      </c>
      <c r="C35" s="72"/>
      <c r="D35" s="43">
        <v>166530.80350000001</v>
      </c>
      <c r="E35" s="43">
        <v>205016</v>
      </c>
      <c r="F35" s="44">
        <v>81.228198530846399</v>
      </c>
      <c r="G35" s="45"/>
      <c r="H35" s="45"/>
      <c r="I35" s="43">
        <v>19360.056199999999</v>
      </c>
      <c r="J35" s="44">
        <v>11.625510592098999</v>
      </c>
      <c r="K35" s="45"/>
      <c r="L35" s="45"/>
      <c r="M35" s="45"/>
      <c r="N35" s="43">
        <v>3870530.7853999999</v>
      </c>
      <c r="O35" s="43">
        <v>11659830.285</v>
      </c>
      <c r="P35" s="43">
        <v>14653</v>
      </c>
      <c r="Q35" s="43">
        <v>13110</v>
      </c>
      <c r="R35" s="44">
        <v>11.769641495042</v>
      </c>
      <c r="S35" s="43">
        <v>11.3649630451102</v>
      </c>
      <c r="T35" s="43">
        <v>11.7064881769641</v>
      </c>
      <c r="U35" s="46">
        <v>-3.00507032445543</v>
      </c>
    </row>
    <row r="36" spans="1:21" ht="12" customHeight="1" thickBot="1">
      <c r="A36" s="69"/>
      <c r="B36" s="71" t="s">
        <v>41</v>
      </c>
      <c r="C36" s="72"/>
      <c r="D36" s="45"/>
      <c r="E36" s="43">
        <v>674700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69"/>
      <c r="B37" s="71" t="s">
        <v>42</v>
      </c>
      <c r="C37" s="72"/>
      <c r="D37" s="45"/>
      <c r="E37" s="43">
        <v>289687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69"/>
      <c r="B38" s="71" t="s">
        <v>43</v>
      </c>
      <c r="C38" s="72"/>
      <c r="D38" s="45"/>
      <c r="E38" s="43">
        <v>315954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69"/>
      <c r="B39" s="71" t="s">
        <v>33</v>
      </c>
      <c r="C39" s="72"/>
      <c r="D39" s="43">
        <v>321402.565</v>
      </c>
      <c r="E39" s="43">
        <v>413924</v>
      </c>
      <c r="F39" s="44">
        <v>77.6477239783149</v>
      </c>
      <c r="G39" s="45"/>
      <c r="H39" s="45"/>
      <c r="I39" s="43">
        <v>16606.367999999999</v>
      </c>
      <c r="J39" s="44">
        <v>5.1668436435782699</v>
      </c>
      <c r="K39" s="45"/>
      <c r="L39" s="45"/>
      <c r="M39" s="45"/>
      <c r="N39" s="43">
        <v>7669229.7357999999</v>
      </c>
      <c r="O39" s="43">
        <v>35648866.250200003</v>
      </c>
      <c r="P39" s="43">
        <v>529</v>
      </c>
      <c r="Q39" s="43">
        <v>456</v>
      </c>
      <c r="R39" s="44">
        <v>16.008771929824601</v>
      </c>
      <c r="S39" s="43">
        <v>607.56628544423404</v>
      </c>
      <c r="T39" s="43">
        <v>704.515295394737</v>
      </c>
      <c r="U39" s="46">
        <v>-15.9569436739921</v>
      </c>
    </row>
    <row r="40" spans="1:21" ht="12" thickBot="1">
      <c r="A40" s="69"/>
      <c r="B40" s="71" t="s">
        <v>34</v>
      </c>
      <c r="C40" s="72"/>
      <c r="D40" s="43">
        <v>313514.19170000002</v>
      </c>
      <c r="E40" s="43">
        <v>497091</v>
      </c>
      <c r="F40" s="44">
        <v>63.069778310208797</v>
      </c>
      <c r="G40" s="45"/>
      <c r="H40" s="45"/>
      <c r="I40" s="43">
        <v>19293.313900000001</v>
      </c>
      <c r="J40" s="44">
        <v>6.1538885354388304</v>
      </c>
      <c r="K40" s="45"/>
      <c r="L40" s="45"/>
      <c r="M40" s="45"/>
      <c r="N40" s="43">
        <v>8833429.0472999997</v>
      </c>
      <c r="O40" s="43">
        <v>49677827.494099997</v>
      </c>
      <c r="P40" s="43">
        <v>1699</v>
      </c>
      <c r="Q40" s="43">
        <v>1688</v>
      </c>
      <c r="R40" s="44">
        <v>0.65165876777251197</v>
      </c>
      <c r="S40" s="43">
        <v>184.52865903472599</v>
      </c>
      <c r="T40" s="43">
        <v>188.15477873222801</v>
      </c>
      <c r="U40" s="46">
        <v>-1.96507128836761</v>
      </c>
    </row>
    <row r="41" spans="1:21" ht="12" thickBot="1">
      <c r="A41" s="69"/>
      <c r="B41" s="71" t="s">
        <v>44</v>
      </c>
      <c r="C41" s="72"/>
      <c r="D41" s="45"/>
      <c r="E41" s="43">
        <v>184132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69"/>
      <c r="B42" s="71" t="s">
        <v>45</v>
      </c>
      <c r="C42" s="72"/>
      <c r="D42" s="45"/>
      <c r="E42" s="43">
        <v>82138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0"/>
      <c r="B43" s="71" t="s">
        <v>35</v>
      </c>
      <c r="C43" s="72"/>
      <c r="D43" s="48">
        <v>42088.406199999998</v>
      </c>
      <c r="E43" s="49"/>
      <c r="F43" s="49"/>
      <c r="G43" s="49"/>
      <c r="H43" s="49"/>
      <c r="I43" s="48">
        <v>4192.4296999999997</v>
      </c>
      <c r="J43" s="50">
        <v>9.9610084546275903</v>
      </c>
      <c r="K43" s="49"/>
      <c r="L43" s="49"/>
      <c r="M43" s="49"/>
      <c r="N43" s="48">
        <v>721857.12309999997</v>
      </c>
      <c r="O43" s="48">
        <v>4303023.8852000004</v>
      </c>
      <c r="P43" s="48">
        <v>42</v>
      </c>
      <c r="Q43" s="48">
        <v>35</v>
      </c>
      <c r="R43" s="50">
        <v>20</v>
      </c>
      <c r="S43" s="48">
        <v>1002.10490952381</v>
      </c>
      <c r="T43" s="48">
        <v>397.91509714285701</v>
      </c>
      <c r="U43" s="51">
        <v>60.292071881781098</v>
      </c>
    </row>
  </sheetData>
  <mergeCells count="41"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55498</v>
      </c>
      <c r="D2" s="54">
        <v>545710.38761367498</v>
      </c>
      <c r="E2" s="54">
        <v>436780.514410256</v>
      </c>
      <c r="F2" s="54">
        <v>108929.873203419</v>
      </c>
      <c r="G2" s="54">
        <v>436780.514410256</v>
      </c>
      <c r="H2" s="54">
        <v>0.19961114113981901</v>
      </c>
    </row>
    <row r="3" spans="1:8" ht="14.25">
      <c r="A3" s="54">
        <v>2</v>
      </c>
      <c r="B3" s="55">
        <v>13</v>
      </c>
      <c r="C3" s="54">
        <v>22431.144</v>
      </c>
      <c r="D3" s="54">
        <v>154721.95560004501</v>
      </c>
      <c r="E3" s="54">
        <v>131464.02695990499</v>
      </c>
      <c r="F3" s="54">
        <v>23257.928640140701</v>
      </c>
      <c r="G3" s="54">
        <v>131464.02695990499</v>
      </c>
      <c r="H3" s="54">
        <v>0.15032080321077501</v>
      </c>
    </row>
    <row r="4" spans="1:8" ht="14.25">
      <c r="A4" s="54">
        <v>3</v>
      </c>
      <c r="B4" s="55">
        <v>14</v>
      </c>
      <c r="C4" s="54">
        <v>115176</v>
      </c>
      <c r="D4" s="54">
        <v>145926.48479572599</v>
      </c>
      <c r="E4" s="54">
        <v>112209.33742051299</v>
      </c>
      <c r="F4" s="54">
        <v>33717.147375213703</v>
      </c>
      <c r="G4" s="54">
        <v>112209.33742051299</v>
      </c>
      <c r="H4" s="54">
        <v>0.23105570878660101</v>
      </c>
    </row>
    <row r="5" spans="1:8" ht="14.25">
      <c r="A5" s="54">
        <v>4</v>
      </c>
      <c r="B5" s="55">
        <v>15</v>
      </c>
      <c r="C5" s="54">
        <v>2903</v>
      </c>
      <c r="D5" s="54">
        <v>40702.812805982903</v>
      </c>
      <c r="E5" s="54">
        <v>31669.145052991498</v>
      </c>
      <c r="F5" s="54">
        <v>9033.6677529914505</v>
      </c>
      <c r="G5" s="54">
        <v>31669.145052991498</v>
      </c>
      <c r="H5" s="54">
        <v>0.221942100071855</v>
      </c>
    </row>
    <row r="6" spans="1:8" ht="14.25">
      <c r="A6" s="54">
        <v>5</v>
      </c>
      <c r="B6" s="55">
        <v>16</v>
      </c>
      <c r="C6" s="54">
        <v>2707</v>
      </c>
      <c r="D6" s="54">
        <v>137742.68260940199</v>
      </c>
      <c r="E6" s="54">
        <v>129171.01818547001</v>
      </c>
      <c r="F6" s="54">
        <v>8571.6644239316192</v>
      </c>
      <c r="G6" s="54">
        <v>129171.01818547001</v>
      </c>
      <c r="H6" s="54">
        <v>6.2229544695585601E-2</v>
      </c>
    </row>
    <row r="7" spans="1:8" ht="14.25">
      <c r="A7" s="54">
        <v>6</v>
      </c>
      <c r="B7" s="55">
        <v>17</v>
      </c>
      <c r="C7" s="54">
        <v>20510</v>
      </c>
      <c r="D7" s="54">
        <v>287932.17363247898</v>
      </c>
      <c r="E7" s="54">
        <v>223753.08781025599</v>
      </c>
      <c r="F7" s="54">
        <v>64179.085822222201</v>
      </c>
      <c r="G7" s="54">
        <v>223753.08781025599</v>
      </c>
      <c r="H7" s="54">
        <v>0.22289654196179401</v>
      </c>
    </row>
    <row r="8" spans="1:8" ht="14.25">
      <c r="A8" s="54">
        <v>7</v>
      </c>
      <c r="B8" s="55">
        <v>18</v>
      </c>
      <c r="C8" s="54">
        <v>39069</v>
      </c>
      <c r="D8" s="54">
        <v>170341.943838462</v>
      </c>
      <c r="E8" s="54">
        <v>148380.81972735</v>
      </c>
      <c r="F8" s="54">
        <v>21961.124111111101</v>
      </c>
      <c r="G8" s="54">
        <v>148380.81972735</v>
      </c>
      <c r="H8" s="54">
        <v>0.12892376132526301</v>
      </c>
    </row>
    <row r="9" spans="1:8" ht="14.25">
      <c r="A9" s="54">
        <v>8</v>
      </c>
      <c r="B9" s="55">
        <v>19</v>
      </c>
      <c r="C9" s="54">
        <v>20910</v>
      </c>
      <c r="D9" s="54">
        <v>87067.061859829104</v>
      </c>
      <c r="E9" s="54">
        <v>74966.060327350395</v>
      </c>
      <c r="F9" s="54">
        <v>12101.0015324786</v>
      </c>
      <c r="G9" s="54">
        <v>74966.060327350395</v>
      </c>
      <c r="H9" s="54">
        <v>0.13898483851402099</v>
      </c>
    </row>
    <row r="10" spans="1:8" ht="14.25">
      <c r="A10" s="54">
        <v>9</v>
      </c>
      <c r="B10" s="55">
        <v>21</v>
      </c>
      <c r="C10" s="54">
        <v>169309</v>
      </c>
      <c r="D10" s="54">
        <v>679156.93400000001</v>
      </c>
      <c r="E10" s="54">
        <v>603635.97140000004</v>
      </c>
      <c r="F10" s="54">
        <v>75520.962599999999</v>
      </c>
      <c r="G10" s="54">
        <v>603635.97140000004</v>
      </c>
      <c r="H10" s="54">
        <v>0.111198102852617</v>
      </c>
    </row>
    <row r="11" spans="1:8" ht="14.25">
      <c r="A11" s="54">
        <v>10</v>
      </c>
      <c r="B11" s="55">
        <v>22</v>
      </c>
      <c r="C11" s="54">
        <v>44934.290999999997</v>
      </c>
      <c r="D11" s="54">
        <v>611990.27078376105</v>
      </c>
      <c r="E11" s="54">
        <v>532216.36114786298</v>
      </c>
      <c r="F11" s="54">
        <v>79773.909635897406</v>
      </c>
      <c r="G11" s="54">
        <v>532216.36114786298</v>
      </c>
      <c r="H11" s="54">
        <v>0.13035159780192701</v>
      </c>
    </row>
    <row r="12" spans="1:8" ht="14.25">
      <c r="A12" s="54">
        <v>11</v>
      </c>
      <c r="B12" s="55">
        <v>23</v>
      </c>
      <c r="C12" s="54">
        <v>271233.52399999998</v>
      </c>
      <c r="D12" s="54">
        <v>1850149.2305914499</v>
      </c>
      <c r="E12" s="54">
        <v>1594256.5355829101</v>
      </c>
      <c r="F12" s="54">
        <v>255892.69500854699</v>
      </c>
      <c r="G12" s="54">
        <v>1594256.5355829101</v>
      </c>
      <c r="H12" s="54">
        <v>0.13830921894162199</v>
      </c>
    </row>
    <row r="13" spans="1:8" ht="14.25">
      <c r="A13" s="54">
        <v>12</v>
      </c>
      <c r="B13" s="55">
        <v>24</v>
      </c>
      <c r="C13" s="54">
        <v>18988</v>
      </c>
      <c r="D13" s="54">
        <v>476711.86999914498</v>
      </c>
      <c r="E13" s="54">
        <v>426475.59908034198</v>
      </c>
      <c r="F13" s="54">
        <v>50236.270918803399</v>
      </c>
      <c r="G13" s="54">
        <v>426475.59908034198</v>
      </c>
      <c r="H13" s="54">
        <v>0.105380784663267</v>
      </c>
    </row>
    <row r="14" spans="1:8" ht="14.25">
      <c r="A14" s="54">
        <v>13</v>
      </c>
      <c r="B14" s="55">
        <v>25</v>
      </c>
      <c r="C14" s="54">
        <v>71340</v>
      </c>
      <c r="D14" s="54">
        <v>767587.28269999998</v>
      </c>
      <c r="E14" s="54">
        <v>725485.95279999997</v>
      </c>
      <c r="F14" s="54">
        <v>42101.329899999997</v>
      </c>
      <c r="G14" s="54">
        <v>725485.95279999997</v>
      </c>
      <c r="H14" s="54">
        <v>5.4848915359707297E-2</v>
      </c>
    </row>
    <row r="15" spans="1:8" ht="14.25">
      <c r="A15" s="54">
        <v>14</v>
      </c>
      <c r="B15" s="55">
        <v>26</v>
      </c>
      <c r="C15" s="54">
        <v>102198</v>
      </c>
      <c r="D15" s="54">
        <v>443570.95438727801</v>
      </c>
      <c r="E15" s="54">
        <v>425885.24304045801</v>
      </c>
      <c r="F15" s="54">
        <v>17685.711346819498</v>
      </c>
      <c r="G15" s="54">
        <v>425885.24304045801</v>
      </c>
      <c r="H15" s="54">
        <v>3.9871211520712498E-2</v>
      </c>
    </row>
    <row r="16" spans="1:8" ht="14.25">
      <c r="A16" s="54">
        <v>15</v>
      </c>
      <c r="B16" s="55">
        <v>27</v>
      </c>
      <c r="C16" s="54">
        <v>192753.19099999999</v>
      </c>
      <c r="D16" s="54">
        <v>1129795.9412053099</v>
      </c>
      <c r="E16" s="54">
        <v>998423.18923451297</v>
      </c>
      <c r="F16" s="54">
        <v>131372.751970796</v>
      </c>
      <c r="G16" s="54">
        <v>998423.18923451297</v>
      </c>
      <c r="H16" s="54">
        <v>0.116280070745026</v>
      </c>
    </row>
    <row r="17" spans="1:8" ht="14.25">
      <c r="A17" s="54">
        <v>16</v>
      </c>
      <c r="B17" s="55">
        <v>29</v>
      </c>
      <c r="C17" s="54">
        <v>204830</v>
      </c>
      <c r="D17" s="54">
        <v>2339101.13217009</v>
      </c>
      <c r="E17" s="54">
        <v>2212288.8854829101</v>
      </c>
      <c r="F17" s="54">
        <v>126812.24668717899</v>
      </c>
      <c r="G17" s="54">
        <v>2212288.8854829101</v>
      </c>
      <c r="H17" s="54">
        <v>5.4214093158738402E-2</v>
      </c>
    </row>
    <row r="18" spans="1:8" ht="14.25">
      <c r="A18" s="54">
        <v>17</v>
      </c>
      <c r="B18" s="55">
        <v>31</v>
      </c>
      <c r="C18" s="54">
        <v>56583.277000000002</v>
      </c>
      <c r="D18" s="54">
        <v>334042.39599652798</v>
      </c>
      <c r="E18" s="54">
        <v>363072.90767211199</v>
      </c>
      <c r="F18" s="54">
        <v>-29030.511675583999</v>
      </c>
      <c r="G18" s="54">
        <v>363072.90767211199</v>
      </c>
      <c r="H18" s="54">
        <v>-8.6906668205929502E-2</v>
      </c>
    </row>
    <row r="19" spans="1:8" ht="14.25">
      <c r="A19" s="54">
        <v>18</v>
      </c>
      <c r="B19" s="55">
        <v>32</v>
      </c>
      <c r="C19" s="54">
        <v>14293.346</v>
      </c>
      <c r="D19" s="54">
        <v>236039.77075533601</v>
      </c>
      <c r="E19" s="54">
        <v>213551.44450358799</v>
      </c>
      <c r="F19" s="54">
        <v>22488.3262517484</v>
      </c>
      <c r="G19" s="54">
        <v>213551.44450358799</v>
      </c>
      <c r="H19" s="54">
        <v>9.5273462517714499E-2</v>
      </c>
    </row>
    <row r="20" spans="1:8" ht="14.25">
      <c r="A20" s="54">
        <v>19</v>
      </c>
      <c r="B20" s="55">
        <v>33</v>
      </c>
      <c r="C20" s="54">
        <v>37868.735999999997</v>
      </c>
      <c r="D20" s="54">
        <v>409394.96865233302</v>
      </c>
      <c r="E20" s="54">
        <v>334897.30872223002</v>
      </c>
      <c r="F20" s="54">
        <v>74497.659930103793</v>
      </c>
      <c r="G20" s="54">
        <v>334897.30872223002</v>
      </c>
      <c r="H20" s="54">
        <v>0.18197014041315401</v>
      </c>
    </row>
    <row r="21" spans="1:8" ht="14.25">
      <c r="A21" s="54">
        <v>20</v>
      </c>
      <c r="B21" s="55">
        <v>34</v>
      </c>
      <c r="C21" s="54">
        <v>67079.67</v>
      </c>
      <c r="D21" s="54">
        <v>318100.65368871501</v>
      </c>
      <c r="E21" s="54">
        <v>221762.11851362299</v>
      </c>
      <c r="F21" s="54">
        <v>96338.535175091703</v>
      </c>
      <c r="G21" s="54">
        <v>221762.11851362299</v>
      </c>
      <c r="H21" s="54">
        <v>0.30285550833657199</v>
      </c>
    </row>
    <row r="22" spans="1:8" ht="14.25">
      <c r="A22" s="54">
        <v>21</v>
      </c>
      <c r="B22" s="55">
        <v>35</v>
      </c>
      <c r="C22" s="54">
        <v>43051.940999999999</v>
      </c>
      <c r="D22" s="54">
        <v>948107.35083097301</v>
      </c>
      <c r="E22" s="54">
        <v>880612.14296848397</v>
      </c>
      <c r="F22" s="54">
        <v>67495.207862489493</v>
      </c>
      <c r="G22" s="54">
        <v>880612.14296848397</v>
      </c>
      <c r="H22" s="54">
        <v>7.1189415210559298E-2</v>
      </c>
    </row>
    <row r="23" spans="1:8" ht="14.25">
      <c r="A23" s="54">
        <v>22</v>
      </c>
      <c r="B23" s="55">
        <v>36</v>
      </c>
      <c r="C23" s="54">
        <v>144744.03400000001</v>
      </c>
      <c r="D23" s="54">
        <v>703813.32471681398</v>
      </c>
      <c r="E23" s="54">
        <v>588226.11666096898</v>
      </c>
      <c r="F23" s="54">
        <v>115587.208055845</v>
      </c>
      <c r="G23" s="54">
        <v>588226.11666096898</v>
      </c>
      <c r="H23" s="54">
        <v>0.16422992290228799</v>
      </c>
    </row>
    <row r="24" spans="1:8" ht="14.25">
      <c r="A24" s="54">
        <v>23</v>
      </c>
      <c r="B24" s="55">
        <v>37</v>
      </c>
      <c r="C24" s="54">
        <v>141530.399</v>
      </c>
      <c r="D24" s="54">
        <v>1117929.25260177</v>
      </c>
      <c r="E24" s="54">
        <v>941477.27963072399</v>
      </c>
      <c r="F24" s="54">
        <v>176451.972971045</v>
      </c>
      <c r="G24" s="54">
        <v>941477.27963072399</v>
      </c>
      <c r="H24" s="54">
        <v>0.15783822863601299</v>
      </c>
    </row>
    <row r="25" spans="1:8" ht="14.25">
      <c r="A25" s="54">
        <v>24</v>
      </c>
      <c r="B25" s="55">
        <v>38</v>
      </c>
      <c r="C25" s="54">
        <v>340307.51899999997</v>
      </c>
      <c r="D25" s="54">
        <v>1364710.4213026499</v>
      </c>
      <c r="E25" s="54">
        <v>1354502.98181239</v>
      </c>
      <c r="F25" s="54">
        <v>10207.4394902655</v>
      </c>
      <c r="G25" s="54">
        <v>1354502.98181239</v>
      </c>
      <c r="H25" s="54">
        <v>7.4795644049689301E-3</v>
      </c>
    </row>
    <row r="26" spans="1:8" ht="14.25">
      <c r="A26" s="54">
        <v>25</v>
      </c>
      <c r="B26" s="55">
        <v>39</v>
      </c>
      <c r="C26" s="54">
        <v>114634.353</v>
      </c>
      <c r="D26" s="54">
        <v>149434.96591278299</v>
      </c>
      <c r="E26" s="54">
        <v>114577.210410313</v>
      </c>
      <c r="F26" s="54">
        <v>34857.755502469401</v>
      </c>
      <c r="G26" s="54">
        <v>114577.210410313</v>
      </c>
      <c r="H26" s="54">
        <v>0.233263716356814</v>
      </c>
    </row>
    <row r="27" spans="1:8" ht="14.25">
      <c r="A27" s="54">
        <v>26</v>
      </c>
      <c r="B27" s="55">
        <v>40</v>
      </c>
      <c r="C27" s="54">
        <v>56</v>
      </c>
      <c r="D27" s="54">
        <v>181.88050000000001</v>
      </c>
      <c r="E27" s="54">
        <v>143.71799999999999</v>
      </c>
      <c r="F27" s="54">
        <v>38.162500000000001</v>
      </c>
      <c r="G27" s="54">
        <v>143.71799999999999</v>
      </c>
      <c r="H27" s="54">
        <v>0.20982183356654499</v>
      </c>
    </row>
    <row r="28" spans="1:8" ht="14.25">
      <c r="A28" s="54">
        <v>27</v>
      </c>
      <c r="B28" s="55">
        <v>42</v>
      </c>
      <c r="C28" s="54">
        <v>11855.11</v>
      </c>
      <c r="D28" s="54">
        <v>166530.8026</v>
      </c>
      <c r="E28" s="54">
        <v>147170.75870000001</v>
      </c>
      <c r="F28" s="54">
        <v>19360.043900000001</v>
      </c>
      <c r="G28" s="54">
        <v>147170.75870000001</v>
      </c>
      <c r="H28" s="54">
        <v>0.11625503268907</v>
      </c>
    </row>
    <row r="29" spans="1:8" ht="14.25">
      <c r="A29" s="54">
        <v>28</v>
      </c>
      <c r="B29" s="55">
        <v>75</v>
      </c>
      <c r="C29" s="54">
        <v>549</v>
      </c>
      <c r="D29" s="54">
        <v>321402.56410256401</v>
      </c>
      <c r="E29" s="54">
        <v>304796.20213675202</v>
      </c>
      <c r="F29" s="54">
        <v>16606.361965812001</v>
      </c>
      <c r="G29" s="54">
        <v>304796.20213675202</v>
      </c>
      <c r="H29" s="54">
        <v>5.1668417805505303E-2</v>
      </c>
    </row>
    <row r="30" spans="1:8" ht="14.25">
      <c r="A30" s="54">
        <v>29</v>
      </c>
      <c r="B30" s="55">
        <v>76</v>
      </c>
      <c r="C30" s="54">
        <v>1799</v>
      </c>
      <c r="D30" s="54">
        <v>313514.18632307701</v>
      </c>
      <c r="E30" s="54">
        <v>294220.87387264997</v>
      </c>
      <c r="F30" s="54">
        <v>19293.312450427398</v>
      </c>
      <c r="G30" s="54">
        <v>294220.87387264997</v>
      </c>
      <c r="H30" s="54">
        <v>6.1538881786183497E-2</v>
      </c>
    </row>
    <row r="31" spans="1:8" ht="14.25">
      <c r="A31" s="54">
        <v>30</v>
      </c>
      <c r="B31" s="55">
        <v>99</v>
      </c>
      <c r="C31" s="54">
        <v>43</v>
      </c>
      <c r="D31" s="54">
        <v>42088.4061719991</v>
      </c>
      <c r="E31" s="54">
        <v>37895.975796081999</v>
      </c>
      <c r="F31" s="54">
        <v>4192.4303759170998</v>
      </c>
      <c r="G31" s="54">
        <v>37895.975796081999</v>
      </c>
      <c r="H31" s="54">
        <v>9.9610100672005805E-2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2013-08-26T03:08:39Z</dcterms:modified>
</cp:coreProperties>
</file>