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0" l="1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<sst xmlns="http://schemas.openxmlformats.org/spreadsheetml/2006/main" count="114" uniqueCount="71">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</sst>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29" fillId="0" borderId="0" xfId="0" applyNumberFormat="1" applyFont="1" applyAlignment="1"/>
    <xf numFmtId="1" fontId="29" fillId="0" borderId="0" xfId="0" applyNumberFormat="1" applyFont="1" applyAlignment="1"/>
    <xf numFmtId="0" fontId="30" fillId="0" borderId="0" xfId="0" applyNumberFormat="1" applyFont="1" applyAlignment="1"/>
    <xf numFmtId="1" fontId="30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26" Type="http://schemas.openxmlformats.org/officeDocument/2006/relationships/image" Target="cid:b8993aa4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16" Type="http://schemas.openxmlformats.org/officeDocument/2006/relationships/image" Target="cid:99173458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11" Type="http://schemas.openxmlformats.org/officeDocument/2006/relationships/hyperlink" Target="cid:93cf0fcb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30" Type="http://schemas.openxmlformats.org/officeDocument/2006/relationships/image" Target="cid:bd29a19c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I32" sqref="I32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16128203.314099999</v>
      </c>
      <c r="F3" s="25">
        <f>RA!I7</f>
        <v>1738462.9765999999</v>
      </c>
      <c r="G3" s="16">
        <f>E3-F3</f>
        <v>14389740.337499999</v>
      </c>
      <c r="H3" s="27">
        <f>RA!J7</f>
        <v>10.7790244377696</v>
      </c>
      <c r="I3" s="20">
        <f>SUM(I4:I39)</f>
        <v>16128208.031761985</v>
      </c>
      <c r="J3" s="21">
        <f>SUM(J4:J39)</f>
        <v>14389740.150010185</v>
      </c>
      <c r="K3" s="22">
        <f>E3-I3</f>
        <v>-4.7176619861274958</v>
      </c>
      <c r="L3" s="22">
        <f>G3-J3</f>
        <v>0.18748981319367886</v>
      </c>
    </row>
    <row r="4" spans="1:12">
      <c r="A4" s="59">
        <f>RA!A8</f>
        <v>41512</v>
      </c>
      <c r="B4" s="12">
        <v>12</v>
      </c>
      <c r="C4" s="56" t="s">
        <v>6</v>
      </c>
      <c r="D4" s="56"/>
      <c r="E4" s="15">
        <f>RA!D8</f>
        <v>603806.75109999999</v>
      </c>
      <c r="F4" s="25">
        <f>RA!I8</f>
        <v>125070.4999</v>
      </c>
      <c r="G4" s="16">
        <f t="shared" ref="G4:G39" si="0">E4-F4</f>
        <v>478736.2512</v>
      </c>
      <c r="H4" s="27">
        <f>RA!J8</f>
        <v>20.713663713125101</v>
      </c>
      <c r="I4" s="20">
        <f>VLOOKUP(B4,RMS!B:D,3,FALSE)</f>
        <v>603807.31647094002</v>
      </c>
      <c r="J4" s="21">
        <f>VLOOKUP(B4,RMS!B:E,4,FALSE)</f>
        <v>478736.24743760697</v>
      </c>
      <c r="K4" s="22">
        <f t="shared" ref="K4:K39" si="1">E4-I4</f>
        <v>-0.56537094002123922</v>
      </c>
      <c r="L4" s="22">
        <f t="shared" ref="L4:L39" si="2">G4-J4</f>
        <v>3.7623930256813765E-3</v>
      </c>
    </row>
    <row r="5" spans="1:12">
      <c r="A5" s="59"/>
      <c r="B5" s="12">
        <v>13</v>
      </c>
      <c r="C5" s="56" t="s">
        <v>7</v>
      </c>
      <c r="D5" s="56"/>
      <c r="E5" s="15">
        <f>RA!D9</f>
        <v>189430.03779999999</v>
      </c>
      <c r="F5" s="25">
        <f>RA!I9</f>
        <v>28130.4709</v>
      </c>
      <c r="G5" s="16">
        <f t="shared" si="0"/>
        <v>161299.56689999998</v>
      </c>
      <c r="H5" s="27">
        <f>RA!J9</f>
        <v>14.8500582202808</v>
      </c>
      <c r="I5" s="20">
        <f>VLOOKUP(B5,RMS!B:D,3,FALSE)</f>
        <v>189430.13558056101</v>
      </c>
      <c r="J5" s="21">
        <f>VLOOKUP(B5,RMS!B:E,4,FALSE)</f>
        <v>161299.55713250901</v>
      </c>
      <c r="K5" s="22">
        <f t="shared" si="1"/>
        <v>-9.7780561016406864E-2</v>
      </c>
      <c r="L5" s="22">
        <f t="shared" si="2"/>
        <v>9.767490962985903E-3</v>
      </c>
    </row>
    <row r="6" spans="1:12">
      <c r="A6" s="59"/>
      <c r="B6" s="12">
        <v>14</v>
      </c>
      <c r="C6" s="56" t="s">
        <v>8</v>
      </c>
      <c r="D6" s="56"/>
      <c r="E6" s="15">
        <f>RA!D10</f>
        <v>153927.24460000001</v>
      </c>
      <c r="F6" s="25">
        <f>RA!I10</f>
        <v>35302.393199999999</v>
      </c>
      <c r="G6" s="16">
        <f t="shared" si="0"/>
        <v>118624.85140000001</v>
      </c>
      <c r="H6" s="27">
        <f>RA!J10</f>
        <v>22.934467054053901</v>
      </c>
      <c r="I6" s="20">
        <f>VLOOKUP(B6,RMS!B:D,3,FALSE)</f>
        <v>153929.617511966</v>
      </c>
      <c r="J6" s="21">
        <f>VLOOKUP(B6,RMS!B:E,4,FALSE)</f>
        <v>118624.850523077</v>
      </c>
      <c r="K6" s="22">
        <f t="shared" si="1"/>
        <v>-2.3729119659983553</v>
      </c>
      <c r="L6" s="22">
        <f t="shared" si="2"/>
        <v>8.7692301895003766E-4</v>
      </c>
    </row>
    <row r="7" spans="1:12">
      <c r="A7" s="59"/>
      <c r="B7" s="12">
        <v>15</v>
      </c>
      <c r="C7" s="56" t="s">
        <v>9</v>
      </c>
      <c r="D7" s="56"/>
      <c r="E7" s="15">
        <f>RA!D11</f>
        <v>42541.387699999999</v>
      </c>
      <c r="F7" s="25">
        <f>RA!I11</f>
        <v>9158.6870999999992</v>
      </c>
      <c r="G7" s="16">
        <f t="shared" si="0"/>
        <v>33382.700599999996</v>
      </c>
      <c r="H7" s="27">
        <f>RA!J11</f>
        <v>21.528886562391101</v>
      </c>
      <c r="I7" s="20">
        <f>VLOOKUP(B7,RMS!B:D,3,FALSE)</f>
        <v>42541.411669230802</v>
      </c>
      <c r="J7" s="21">
        <f>VLOOKUP(B7,RMS!B:E,4,FALSE)</f>
        <v>33382.700530769202</v>
      </c>
      <c r="K7" s="22">
        <f t="shared" si="1"/>
        <v>-2.3969230802322272E-2</v>
      </c>
      <c r="L7" s="22">
        <f t="shared" si="2"/>
        <v>6.9230794906616211E-5</v>
      </c>
    </row>
    <row r="8" spans="1:12">
      <c r="A8" s="59"/>
      <c r="B8" s="12">
        <v>16</v>
      </c>
      <c r="C8" s="56" t="s">
        <v>10</v>
      </c>
      <c r="D8" s="56"/>
      <c r="E8" s="15">
        <f>RA!D12</f>
        <v>161733.62090000001</v>
      </c>
      <c r="F8" s="25">
        <f>RA!I12</f>
        <v>10675.2374</v>
      </c>
      <c r="G8" s="16">
        <f t="shared" si="0"/>
        <v>151058.3835</v>
      </c>
      <c r="H8" s="27">
        <f>RA!J12</f>
        <v>6.6005060299741301</v>
      </c>
      <c r="I8" s="20">
        <f>VLOOKUP(B8,RMS!B:D,3,FALSE)</f>
        <v>161733.636621368</v>
      </c>
      <c r="J8" s="21">
        <f>VLOOKUP(B8,RMS!B:E,4,FALSE)</f>
        <v>151058.382624786</v>
      </c>
      <c r="K8" s="22">
        <f t="shared" si="1"/>
        <v>-1.5721367992227897E-2</v>
      </c>
      <c r="L8" s="22">
        <f t="shared" si="2"/>
        <v>8.7521399836987257E-4</v>
      </c>
    </row>
    <row r="9" spans="1:12">
      <c r="A9" s="59"/>
      <c r="B9" s="12">
        <v>17</v>
      </c>
      <c r="C9" s="56" t="s">
        <v>11</v>
      </c>
      <c r="D9" s="56"/>
      <c r="E9" s="15">
        <f>RA!D13</f>
        <v>309248.95529999997</v>
      </c>
      <c r="F9" s="25">
        <f>RA!I13</f>
        <v>73523.636400000003</v>
      </c>
      <c r="G9" s="16">
        <f t="shared" si="0"/>
        <v>235725.31889999995</v>
      </c>
      <c r="H9" s="27">
        <f>RA!J13</f>
        <v>23.774902110396901</v>
      </c>
      <c r="I9" s="20">
        <f>VLOOKUP(B9,RMS!B:D,3,FALSE)</f>
        <v>309249.21624786302</v>
      </c>
      <c r="J9" s="21">
        <f>VLOOKUP(B9,RMS!B:E,4,FALSE)</f>
        <v>235725.317075214</v>
      </c>
      <c r="K9" s="22">
        <f t="shared" si="1"/>
        <v>-0.26094786304747686</v>
      </c>
      <c r="L9" s="22">
        <f t="shared" si="2"/>
        <v>1.8247859552502632E-3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129790.01579999999</v>
      </c>
      <c r="F10" s="25">
        <f>RA!I14</f>
        <v>13701.072700000001</v>
      </c>
      <c r="G10" s="16">
        <f t="shared" si="0"/>
        <v>116088.94309999999</v>
      </c>
      <c r="H10" s="27">
        <f>RA!J14</f>
        <v>10.5563379552343</v>
      </c>
      <c r="I10" s="20">
        <f>VLOOKUP(B10,RMS!B:D,3,FALSE)</f>
        <v>129790.01114615399</v>
      </c>
      <c r="J10" s="21">
        <f>VLOOKUP(B10,RMS!B:E,4,FALSE)</f>
        <v>116088.94450769199</v>
      </c>
      <c r="K10" s="22">
        <f t="shared" si="1"/>
        <v>4.6538460010197014E-3</v>
      </c>
      <c r="L10" s="22">
        <f t="shared" si="2"/>
        <v>-1.4076920051593333E-3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88718.442500000005</v>
      </c>
      <c r="F11" s="25">
        <f>RA!I15</f>
        <v>11098.4938</v>
      </c>
      <c r="G11" s="16">
        <f t="shared" si="0"/>
        <v>77619.948700000008</v>
      </c>
      <c r="H11" s="27">
        <f>RA!J15</f>
        <v>12.509793327356901</v>
      </c>
      <c r="I11" s="20">
        <f>VLOOKUP(B11,RMS!B:D,3,FALSE)</f>
        <v>88718.516717948703</v>
      </c>
      <c r="J11" s="21">
        <f>VLOOKUP(B11,RMS!B:E,4,FALSE)</f>
        <v>77619.950102564093</v>
      </c>
      <c r="K11" s="22">
        <f t="shared" si="1"/>
        <v>-7.421794869878795E-2</v>
      </c>
      <c r="L11" s="22">
        <f t="shared" si="2"/>
        <v>-1.4025640848558396E-3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801869.30550000002</v>
      </c>
      <c r="F12" s="25">
        <f>RA!I16</f>
        <v>81766.899600000004</v>
      </c>
      <c r="G12" s="16">
        <f t="shared" si="0"/>
        <v>720102.40590000001</v>
      </c>
      <c r="H12" s="27">
        <f>RA!J16</f>
        <v>10.197035731279801</v>
      </c>
      <c r="I12" s="20">
        <f>VLOOKUP(B12,RMS!B:D,3,FALSE)</f>
        <v>801868.82949999999</v>
      </c>
      <c r="J12" s="21">
        <f>VLOOKUP(B12,RMS!B:E,4,FALSE)</f>
        <v>720102.40590000001</v>
      </c>
      <c r="K12" s="22">
        <f t="shared" si="1"/>
        <v>0.47600000002421439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585371.06880000001</v>
      </c>
      <c r="F13" s="25">
        <f>RA!I17</f>
        <v>64622.888700000003</v>
      </c>
      <c r="G13" s="16">
        <f t="shared" si="0"/>
        <v>520748.1801</v>
      </c>
      <c r="H13" s="27">
        <f>RA!J17</f>
        <v>11.039645131843599</v>
      </c>
      <c r="I13" s="20">
        <f>VLOOKUP(B13,RMS!B:D,3,FALSE)</f>
        <v>585371.07526068401</v>
      </c>
      <c r="J13" s="21">
        <f>VLOOKUP(B13,RMS!B:E,4,FALSE)</f>
        <v>520748.18084786303</v>
      </c>
      <c r="K13" s="22">
        <f t="shared" si="1"/>
        <v>-6.4606840023770928E-3</v>
      </c>
      <c r="L13" s="22">
        <f t="shared" si="2"/>
        <v>-7.4786302866414189E-4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1632194.4957999999</v>
      </c>
      <c r="F14" s="25">
        <f>RA!I18</f>
        <v>236803.99909999999</v>
      </c>
      <c r="G14" s="16">
        <f t="shared" si="0"/>
        <v>1395390.4967</v>
      </c>
      <c r="H14" s="27">
        <f>RA!J18</f>
        <v>14.508319915876999</v>
      </c>
      <c r="I14" s="20">
        <f>VLOOKUP(B14,RMS!B:D,3,FALSE)</f>
        <v>1632194.7400376101</v>
      </c>
      <c r="J14" s="21">
        <f>VLOOKUP(B14,RMS!B:E,4,FALSE)</f>
        <v>1395390.4930752099</v>
      </c>
      <c r="K14" s="22">
        <f t="shared" si="1"/>
        <v>-0.24423761013895273</v>
      </c>
      <c r="L14" s="22">
        <f t="shared" si="2"/>
        <v>3.6247901152819395E-3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515691.70620000002</v>
      </c>
      <c r="F15" s="25">
        <f>RA!I19</f>
        <v>48525.4755</v>
      </c>
      <c r="G15" s="16">
        <f t="shared" si="0"/>
        <v>467166.23070000001</v>
      </c>
      <c r="H15" s="27">
        <f>RA!J19</f>
        <v>9.4097839691027403</v>
      </c>
      <c r="I15" s="20">
        <f>VLOOKUP(B15,RMS!B:D,3,FALSE)</f>
        <v>515691.72621196602</v>
      </c>
      <c r="J15" s="21">
        <f>VLOOKUP(B15,RMS!B:E,4,FALSE)</f>
        <v>467166.23037521401</v>
      </c>
      <c r="K15" s="22">
        <f t="shared" si="1"/>
        <v>-2.0011966000311077E-2</v>
      </c>
      <c r="L15" s="22">
        <f t="shared" si="2"/>
        <v>3.2478600041940808E-4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702014.06799999997</v>
      </c>
      <c r="F16" s="25">
        <f>RA!I20</f>
        <v>47849.158799999997</v>
      </c>
      <c r="G16" s="16">
        <f t="shared" si="0"/>
        <v>654164.90919999999</v>
      </c>
      <c r="H16" s="27">
        <f>RA!J20</f>
        <v>6.8159828956590101</v>
      </c>
      <c r="I16" s="20">
        <f>VLOOKUP(B16,RMS!B:D,3,FALSE)</f>
        <v>702014.22869999998</v>
      </c>
      <c r="J16" s="21">
        <f>VLOOKUP(B16,RMS!B:E,4,FALSE)</f>
        <v>654164.90919999999</v>
      </c>
      <c r="K16" s="22">
        <f t="shared" si="1"/>
        <v>-0.16070000000763685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373121.66310000001</v>
      </c>
      <c r="F17" s="25">
        <f>RA!I21</f>
        <v>29607.382699999998</v>
      </c>
      <c r="G17" s="16">
        <f t="shared" si="0"/>
        <v>343514.28039999999</v>
      </c>
      <c r="H17" s="27">
        <f>RA!J21</f>
        <v>7.9350479020739604</v>
      </c>
      <c r="I17" s="20">
        <f>VLOOKUP(B17,RMS!B:D,3,FALSE)</f>
        <v>373121.57155231101</v>
      </c>
      <c r="J17" s="21">
        <f>VLOOKUP(B17,RMS!B:E,4,FALSE)</f>
        <v>343514.28023923299</v>
      </c>
      <c r="K17" s="22">
        <f t="shared" si="1"/>
        <v>9.1547688993159682E-2</v>
      </c>
      <c r="L17" s="22">
        <f t="shared" si="2"/>
        <v>1.6076699830591679E-4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1154992.5615000001</v>
      </c>
      <c r="F18" s="25">
        <f>RA!I22</f>
        <v>134790.8897</v>
      </c>
      <c r="G18" s="16">
        <f t="shared" si="0"/>
        <v>1020201.6718000001</v>
      </c>
      <c r="H18" s="27">
        <f>RA!J22</f>
        <v>11.6702820600806</v>
      </c>
      <c r="I18" s="20">
        <f>VLOOKUP(B18,RMS!B:D,3,FALSE)</f>
        <v>1154993.13275133</v>
      </c>
      <c r="J18" s="21">
        <f>VLOOKUP(B18,RMS!B:E,4,FALSE)</f>
        <v>1020201.66523363</v>
      </c>
      <c r="K18" s="22">
        <f t="shared" si="1"/>
        <v>-0.57125132996588945</v>
      </c>
      <c r="L18" s="22">
        <f t="shared" si="2"/>
        <v>6.5663701388984919E-3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3001491.6793</v>
      </c>
      <c r="F19" s="25">
        <f>RA!I23</f>
        <v>68288.285499999998</v>
      </c>
      <c r="G19" s="16">
        <f t="shared" si="0"/>
        <v>2933203.3937999997</v>
      </c>
      <c r="H19" s="27">
        <f>RA!J23</f>
        <v>2.2751449211388799</v>
      </c>
      <c r="I19" s="20">
        <f>VLOOKUP(B19,RMS!B:D,3,FALSE)</f>
        <v>3001492.94963761</v>
      </c>
      <c r="J19" s="21">
        <f>VLOOKUP(B19,RMS!B:E,4,FALSE)</f>
        <v>2933203.43262308</v>
      </c>
      <c r="K19" s="22">
        <f t="shared" si="1"/>
        <v>-1.27033761003986</v>
      </c>
      <c r="L19" s="22">
        <f t="shared" si="2"/>
        <v>-3.8823080249130726E-2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301115.53200000001</v>
      </c>
      <c r="F20" s="25">
        <f>RA!I24</f>
        <v>50180.179199999999</v>
      </c>
      <c r="G20" s="16">
        <f t="shared" si="0"/>
        <v>250935.35279999999</v>
      </c>
      <c r="H20" s="27">
        <f>RA!J24</f>
        <v>16.6647594917156</v>
      </c>
      <c r="I20" s="20">
        <f>VLOOKUP(B20,RMS!B:D,3,FALSE)</f>
        <v>301115.53327057703</v>
      </c>
      <c r="J20" s="21">
        <f>VLOOKUP(B20,RMS!B:E,4,FALSE)</f>
        <v>250935.36262315599</v>
      </c>
      <c r="K20" s="22">
        <f t="shared" si="1"/>
        <v>-1.2705770204775035E-3</v>
      </c>
      <c r="L20" s="22">
        <f t="shared" si="2"/>
        <v>-9.8231559968553483E-3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179895.80290000001</v>
      </c>
      <c r="F21" s="25">
        <f>RA!I25</f>
        <v>21430.5298</v>
      </c>
      <c r="G21" s="16">
        <f t="shared" si="0"/>
        <v>158465.27310000002</v>
      </c>
      <c r="H21" s="27">
        <f>RA!J25</f>
        <v>11.9127458531719</v>
      </c>
      <c r="I21" s="20">
        <f>VLOOKUP(B21,RMS!B:D,3,FALSE)</f>
        <v>179895.80162312201</v>
      </c>
      <c r="J21" s="21">
        <f>VLOOKUP(B21,RMS!B:E,4,FALSE)</f>
        <v>158465.26338383101</v>
      </c>
      <c r="K21" s="22">
        <f t="shared" si="1"/>
        <v>1.2768779997713864E-3</v>
      </c>
      <c r="L21" s="22">
        <f t="shared" si="2"/>
        <v>9.7161690064240247E-3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432520.4301</v>
      </c>
      <c r="F22" s="25">
        <f>RA!I26</f>
        <v>80718.581300000005</v>
      </c>
      <c r="G22" s="16">
        <f t="shared" si="0"/>
        <v>351801.84879999998</v>
      </c>
      <c r="H22" s="27">
        <f>RA!J26</f>
        <v>18.662374233128698</v>
      </c>
      <c r="I22" s="20">
        <f>VLOOKUP(B22,RMS!B:D,3,FALSE)</f>
        <v>432520.36669775401</v>
      </c>
      <c r="J22" s="21">
        <f>VLOOKUP(B22,RMS!B:E,4,FALSE)</f>
        <v>351801.80441339698</v>
      </c>
      <c r="K22" s="22">
        <f t="shared" si="1"/>
        <v>6.3402245985344052E-2</v>
      </c>
      <c r="L22" s="22">
        <f t="shared" si="2"/>
        <v>4.4386602996382862E-2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291074.23849999998</v>
      </c>
      <c r="F23" s="25">
        <f>RA!I27</f>
        <v>92880.487500000003</v>
      </c>
      <c r="G23" s="16">
        <f t="shared" si="0"/>
        <v>198193.75099999999</v>
      </c>
      <c r="H23" s="27">
        <f>RA!J27</f>
        <v>31.909552689596801</v>
      </c>
      <c r="I23" s="20">
        <f>VLOOKUP(B23,RMS!B:D,3,FALSE)</f>
        <v>291074.19424782501</v>
      </c>
      <c r="J23" s="21">
        <f>VLOOKUP(B23,RMS!B:E,4,FALSE)</f>
        <v>198193.74752089501</v>
      </c>
      <c r="K23" s="22">
        <f t="shared" si="1"/>
        <v>4.425217496464029E-2</v>
      </c>
      <c r="L23" s="22">
        <f t="shared" si="2"/>
        <v>3.4791049838531762E-3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835593.70770000003</v>
      </c>
      <c r="F24" s="25">
        <f>RA!I28</f>
        <v>55396.930200000003</v>
      </c>
      <c r="G24" s="16">
        <f t="shared" si="0"/>
        <v>780196.77750000008</v>
      </c>
      <c r="H24" s="27">
        <f>RA!J28</f>
        <v>6.6296490375067503</v>
      </c>
      <c r="I24" s="20">
        <f>VLOOKUP(B24,RMS!B:D,3,FALSE)</f>
        <v>835593.70762477897</v>
      </c>
      <c r="J24" s="21">
        <f>VLOOKUP(B24,RMS!B:E,4,FALSE)</f>
        <v>780196.75128639105</v>
      </c>
      <c r="K24" s="22">
        <f t="shared" si="1"/>
        <v>7.5221061706542969E-5</v>
      </c>
      <c r="L24" s="22">
        <f t="shared" si="2"/>
        <v>2.6213609031401575E-2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659364.7598</v>
      </c>
      <c r="F25" s="25">
        <f>RA!I29</f>
        <v>118462.5923</v>
      </c>
      <c r="G25" s="16">
        <f t="shared" si="0"/>
        <v>540902.16749999998</v>
      </c>
      <c r="H25" s="27">
        <f>RA!J29</f>
        <v>17.966169792867401</v>
      </c>
      <c r="I25" s="20">
        <f>VLOOKUP(B25,RMS!B:D,3,FALSE)</f>
        <v>659364.75843982305</v>
      </c>
      <c r="J25" s="21">
        <f>VLOOKUP(B25,RMS!B:E,4,FALSE)</f>
        <v>540902.13050773495</v>
      </c>
      <c r="K25" s="22">
        <f t="shared" si="1"/>
        <v>1.3601769460365176E-3</v>
      </c>
      <c r="L25" s="22">
        <f t="shared" si="2"/>
        <v>3.6992265027947724E-2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1077630.9639000001</v>
      </c>
      <c r="F26" s="25">
        <f>RA!I30</f>
        <v>175388.17610000001</v>
      </c>
      <c r="G26" s="16">
        <f t="shared" si="0"/>
        <v>902242.78780000005</v>
      </c>
      <c r="H26" s="27">
        <f>RA!J30</f>
        <v>16.2753467537033</v>
      </c>
      <c r="I26" s="20">
        <f>VLOOKUP(B26,RMS!B:D,3,FALSE)</f>
        <v>1077630.9558822999</v>
      </c>
      <c r="J26" s="21">
        <f>VLOOKUP(B26,RMS!B:E,4,FALSE)</f>
        <v>902242.76062672399</v>
      </c>
      <c r="K26" s="22">
        <f t="shared" si="1"/>
        <v>8.0177001655101776E-3</v>
      </c>
      <c r="L26" s="22">
        <f t="shared" si="2"/>
        <v>2.717327605932951E-2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947275.7709</v>
      </c>
      <c r="F27" s="25">
        <f>RA!I31</f>
        <v>30393.495200000001</v>
      </c>
      <c r="G27" s="16">
        <f t="shared" si="0"/>
        <v>916882.2757</v>
      </c>
      <c r="H27" s="27">
        <f>RA!J31</f>
        <v>3.2085160555857302</v>
      </c>
      <c r="I27" s="20">
        <f>VLOOKUP(B27,RMS!B:D,3,FALSE)</f>
        <v>947275.60234513297</v>
      </c>
      <c r="J27" s="21">
        <f>VLOOKUP(B27,RMS!B:E,4,FALSE)</f>
        <v>916882.18991061905</v>
      </c>
      <c r="K27" s="22">
        <f t="shared" si="1"/>
        <v>0.16855486703570932</v>
      </c>
      <c r="L27" s="22">
        <f t="shared" si="2"/>
        <v>8.5789380944333971E-2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134229.44750000001</v>
      </c>
      <c r="F28" s="25">
        <f>RA!I32</f>
        <v>34391.9156</v>
      </c>
      <c r="G28" s="16">
        <f t="shared" si="0"/>
        <v>99837.531900000002</v>
      </c>
      <c r="H28" s="27">
        <f>RA!J32</f>
        <v>25.6217366908256</v>
      </c>
      <c r="I28" s="20">
        <f>VLOOKUP(B28,RMS!B:D,3,FALSE)</f>
        <v>134229.348187792</v>
      </c>
      <c r="J28" s="21">
        <f>VLOOKUP(B28,RMS!B:E,4,FALSE)</f>
        <v>99837.547235218197</v>
      </c>
      <c r="K28" s="22">
        <f t="shared" si="1"/>
        <v>9.9312208010815084E-2</v>
      </c>
      <c r="L28" s="22">
        <f t="shared" si="2"/>
        <v>-1.5335218195104972E-2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-3.2475000000000001</v>
      </c>
      <c r="F29" s="25">
        <f>RA!I33</f>
        <v>-0.68030000000000002</v>
      </c>
      <c r="G29" s="16">
        <f t="shared" si="0"/>
        <v>-2.5672000000000001</v>
      </c>
      <c r="H29" s="27">
        <f>RA!J33</f>
        <v>20.9484218629715</v>
      </c>
      <c r="I29" s="20">
        <f>VLOOKUP(B29,RMS!B:D,3,FALSE)</f>
        <v>-3.2477999999999998</v>
      </c>
      <c r="J29" s="21">
        <f>VLOOKUP(B29,RMS!B:E,4,FALSE)</f>
        <v>-2.5672000000000001</v>
      </c>
      <c r="K29" s="22">
        <f t="shared" si="1"/>
        <v>2.9999999999974492E-4</v>
      </c>
      <c r="L29" s="22">
        <f t="shared" si="2"/>
        <v>0</v>
      </c>
    </row>
    <row r="30" spans="1:12">
      <c r="A30" s="59"/>
      <c r="B30" s="12">
        <v>41</v>
      </c>
      <c r="C30" s="56" t="s">
        <v>40</v>
      </c>
      <c r="D30" s="5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145597.26920000001</v>
      </c>
      <c r="F31" s="25">
        <f>RA!I35</f>
        <v>17823.508900000001</v>
      </c>
      <c r="G31" s="16">
        <f t="shared" si="0"/>
        <v>127773.76030000001</v>
      </c>
      <c r="H31" s="27">
        <f>RA!J35</f>
        <v>12.241650546011799</v>
      </c>
      <c r="I31" s="20">
        <f>VLOOKUP(B31,RMS!B:D,3,FALSE)</f>
        <v>145597.2684</v>
      </c>
      <c r="J31" s="21">
        <f>VLOOKUP(B31,RMS!B:E,4,FALSE)</f>
        <v>127773.7669</v>
      </c>
      <c r="K31" s="22">
        <f t="shared" si="1"/>
        <v>8.0000000889413059E-4</v>
      </c>
      <c r="L31" s="22">
        <f t="shared" si="2"/>
        <v>-6.5999999933410436E-3</v>
      </c>
    </row>
    <row r="32" spans="1:12">
      <c r="A32" s="59"/>
      <c r="B32" s="12">
        <v>71</v>
      </c>
      <c r="C32" s="56" t="s">
        <v>41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42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43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306885.89860000001</v>
      </c>
      <c r="F35" s="25">
        <f>RA!I39</f>
        <v>16089.902</v>
      </c>
      <c r="G35" s="16">
        <f t="shared" si="0"/>
        <v>290795.99660000001</v>
      </c>
      <c r="H35" s="27">
        <f>RA!J39</f>
        <v>5.2429590520129601</v>
      </c>
      <c r="I35" s="20">
        <f>VLOOKUP(B35,RMS!B:D,3,FALSE)</f>
        <v>306885.89743589697</v>
      </c>
      <c r="J35" s="21">
        <f>VLOOKUP(B35,RMS!B:E,4,FALSE)</f>
        <v>290795.995299145</v>
      </c>
      <c r="K35" s="22">
        <f t="shared" si="1"/>
        <v>1.1641030432656407E-3</v>
      </c>
      <c r="L35" s="22">
        <f t="shared" si="2"/>
        <v>1.3008550158701837E-3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350285.89299999998</v>
      </c>
      <c r="F36" s="25">
        <f>RA!I40</f>
        <v>23766.705900000001</v>
      </c>
      <c r="G36" s="16">
        <f t="shared" si="0"/>
        <v>326519.18709999998</v>
      </c>
      <c r="H36" s="27">
        <f>RA!J40</f>
        <v>6.7849452047445098</v>
      </c>
      <c r="I36" s="20">
        <f>VLOOKUP(B36,RMS!B:D,3,FALSE)</f>
        <v>350285.88613162399</v>
      </c>
      <c r="J36" s="21">
        <f>VLOOKUP(B36,RMS!B:E,4,FALSE)</f>
        <v>326519.18870256399</v>
      </c>
      <c r="K36" s="22">
        <f t="shared" si="1"/>
        <v>6.8683759891428053E-3</v>
      </c>
      <c r="L36" s="22">
        <f t="shared" si="2"/>
        <v>-1.6025640070438385E-3</v>
      </c>
    </row>
    <row r="37" spans="1:12">
      <c r="A37" s="59"/>
      <c r="B37" s="12">
        <v>77</v>
      </c>
      <c r="C37" s="56" t="s">
        <v>44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45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20793.8436</v>
      </c>
      <c r="F39" s="25">
        <f>RA!I43</f>
        <v>2625.1819</v>
      </c>
      <c r="G39" s="16">
        <f t="shared" si="0"/>
        <v>18168.661700000001</v>
      </c>
      <c r="H39" s="27">
        <f>RA!J43</f>
        <v>12.624803525982101</v>
      </c>
      <c r="I39" s="20">
        <f>VLOOKUP(B39,RMS!B:D,3,FALSE)</f>
        <v>20793.843657817099</v>
      </c>
      <c r="J39" s="21">
        <f>VLOOKUP(B39,RMS!B:E,4,FALSE)</f>
        <v>18168.6613720596</v>
      </c>
      <c r="K39" s="22">
        <f t="shared" si="1"/>
        <v>-5.7817098422674462E-5</v>
      </c>
      <c r="L39" s="22">
        <f t="shared" si="2"/>
        <v>3.2794040089356713E-4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0" t="s">
        <v>54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0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1" t="s">
        <v>55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2"/>
      <c r="B5" s="33"/>
      <c r="C5" s="34"/>
      <c r="D5" s="35" t="s">
        <v>0</v>
      </c>
      <c r="E5" s="35" t="s">
        <v>56</v>
      </c>
      <c r="F5" s="35" t="s">
        <v>57</v>
      </c>
      <c r="G5" s="35" t="s">
        <v>58</v>
      </c>
      <c r="H5" s="35" t="s">
        <v>59</v>
      </c>
      <c r="I5" s="35" t="s">
        <v>1</v>
      </c>
      <c r="J5" s="35" t="s">
        <v>2</v>
      </c>
      <c r="K5" s="35" t="s">
        <v>60</v>
      </c>
      <c r="L5" s="35" t="s">
        <v>61</v>
      </c>
      <c r="M5" s="35" t="s">
        <v>62</v>
      </c>
      <c r="N5" s="35" t="s">
        <v>63</v>
      </c>
      <c r="O5" s="35" t="s">
        <v>64</v>
      </c>
      <c r="P5" s="35" t="s">
        <v>65</v>
      </c>
      <c r="Q5" s="35" t="s">
        <v>66</v>
      </c>
      <c r="R5" s="35" t="s">
        <v>67</v>
      </c>
      <c r="S5" s="35" t="s">
        <v>68</v>
      </c>
      <c r="T5" s="35" t="s">
        <v>69</v>
      </c>
      <c r="U5" s="36" t="s">
        <v>70</v>
      </c>
    </row>
    <row r="6" spans="1:23" ht="12" thickBot="1">
      <c r="A6" s="37" t="s">
        <v>3</v>
      </c>
      <c r="B6" s="65" t="s">
        <v>4</v>
      </c>
      <c r="C6" s="6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3" ht="12" thickBot="1">
      <c r="A7" s="67" t="s">
        <v>5</v>
      </c>
      <c r="B7" s="68"/>
      <c r="C7" s="69"/>
      <c r="D7" s="39">
        <v>16128203.314099999</v>
      </c>
      <c r="E7" s="39">
        <v>17973216</v>
      </c>
      <c r="F7" s="40">
        <v>89.734654688955004</v>
      </c>
      <c r="G7" s="41"/>
      <c r="H7" s="41"/>
      <c r="I7" s="39">
        <v>1738462.9765999999</v>
      </c>
      <c r="J7" s="40">
        <v>10.7790244377696</v>
      </c>
      <c r="K7" s="41"/>
      <c r="L7" s="41"/>
      <c r="M7" s="41"/>
      <c r="N7" s="39">
        <v>432687164.51639998</v>
      </c>
      <c r="O7" s="39">
        <v>2071957518.3663001</v>
      </c>
      <c r="P7" s="39">
        <v>1024986</v>
      </c>
      <c r="Q7" s="39">
        <v>1244465</v>
      </c>
      <c r="R7" s="40">
        <v>-17.6364140413752</v>
      </c>
      <c r="S7" s="39">
        <v>15.7350474192818</v>
      </c>
      <c r="T7" s="39">
        <v>16.246378885866601</v>
      </c>
      <c r="U7" s="42">
        <v>-3.2496340999786102</v>
      </c>
    </row>
    <row r="8" spans="1:23" ht="12" thickBot="1">
      <c r="A8" s="70">
        <v>41512</v>
      </c>
      <c r="B8" s="60" t="s">
        <v>6</v>
      </c>
      <c r="C8" s="61"/>
      <c r="D8" s="43">
        <v>603806.75109999999</v>
      </c>
      <c r="E8" s="43">
        <v>621033</v>
      </c>
      <c r="F8" s="44">
        <v>97.226194276310594</v>
      </c>
      <c r="G8" s="45"/>
      <c r="H8" s="45"/>
      <c r="I8" s="43">
        <v>125070.4999</v>
      </c>
      <c r="J8" s="44">
        <v>20.713663713125101</v>
      </c>
      <c r="K8" s="45"/>
      <c r="L8" s="45"/>
      <c r="M8" s="45"/>
      <c r="N8" s="43">
        <v>13839829.5955</v>
      </c>
      <c r="O8" s="43">
        <v>64279382.939900003</v>
      </c>
      <c r="P8" s="43">
        <v>29955</v>
      </c>
      <c r="Q8" s="43">
        <v>37336</v>
      </c>
      <c r="R8" s="44">
        <v>-19.769123634026101</v>
      </c>
      <c r="S8" s="43">
        <v>20.157127394425</v>
      </c>
      <c r="T8" s="43">
        <v>20.2606573735805</v>
      </c>
      <c r="U8" s="46">
        <v>-0.51361474841955801</v>
      </c>
    </row>
    <row r="9" spans="1:23" ht="12" thickBot="1">
      <c r="A9" s="71"/>
      <c r="B9" s="60" t="s">
        <v>7</v>
      </c>
      <c r="C9" s="61"/>
      <c r="D9" s="43">
        <v>189430.03779999999</v>
      </c>
      <c r="E9" s="43">
        <v>184216</v>
      </c>
      <c r="F9" s="44">
        <v>102.83039355973401</v>
      </c>
      <c r="G9" s="45"/>
      <c r="H9" s="45"/>
      <c r="I9" s="43">
        <v>28130.4709</v>
      </c>
      <c r="J9" s="44">
        <v>14.8500582202808</v>
      </c>
      <c r="K9" s="45"/>
      <c r="L9" s="45"/>
      <c r="M9" s="45"/>
      <c r="N9" s="43">
        <v>3635200.0628999998</v>
      </c>
      <c r="O9" s="43">
        <v>13400275.7936</v>
      </c>
      <c r="P9" s="43">
        <v>10638</v>
      </c>
      <c r="Q9" s="43">
        <v>12880</v>
      </c>
      <c r="R9" s="44">
        <v>-17.406832298136599</v>
      </c>
      <c r="S9" s="43">
        <v>17.806922147020099</v>
      </c>
      <c r="T9" s="43">
        <v>17.3914397593168</v>
      </c>
      <c r="U9" s="46">
        <v>2.3332633471016502</v>
      </c>
    </row>
    <row r="10" spans="1:23" ht="12" thickBot="1">
      <c r="A10" s="71"/>
      <c r="B10" s="60" t="s">
        <v>8</v>
      </c>
      <c r="C10" s="61"/>
      <c r="D10" s="43">
        <v>153927.24460000001</v>
      </c>
      <c r="E10" s="43">
        <v>152703</v>
      </c>
      <c r="F10" s="44">
        <v>100.801716141792</v>
      </c>
      <c r="G10" s="45"/>
      <c r="H10" s="45"/>
      <c r="I10" s="43">
        <v>35302.393199999999</v>
      </c>
      <c r="J10" s="44">
        <v>22.934467054053901</v>
      </c>
      <c r="K10" s="45"/>
      <c r="L10" s="45"/>
      <c r="M10" s="45"/>
      <c r="N10" s="43">
        <v>4061262.7856000001</v>
      </c>
      <c r="O10" s="43">
        <v>19671838.371800002</v>
      </c>
      <c r="P10" s="43">
        <v>96825</v>
      </c>
      <c r="Q10" s="43">
        <v>115297</v>
      </c>
      <c r="R10" s="44">
        <v>-16.021232122258201</v>
      </c>
      <c r="S10" s="43">
        <v>1.5897469104053701</v>
      </c>
      <c r="T10" s="43">
        <v>1.60235132137003</v>
      </c>
      <c r="U10" s="46">
        <v>-0.79285645294585705</v>
      </c>
    </row>
    <row r="11" spans="1:23" ht="12" thickBot="1">
      <c r="A11" s="71"/>
      <c r="B11" s="60" t="s">
        <v>9</v>
      </c>
      <c r="C11" s="61"/>
      <c r="D11" s="43">
        <v>42541.387699999999</v>
      </c>
      <c r="E11" s="43">
        <v>45343</v>
      </c>
      <c r="F11" s="44">
        <v>93.821290386608794</v>
      </c>
      <c r="G11" s="45"/>
      <c r="H11" s="45"/>
      <c r="I11" s="43">
        <v>9158.6870999999992</v>
      </c>
      <c r="J11" s="44">
        <v>21.528886562391101</v>
      </c>
      <c r="K11" s="45"/>
      <c r="L11" s="45"/>
      <c r="M11" s="45"/>
      <c r="N11" s="43">
        <v>1077424.9077000001</v>
      </c>
      <c r="O11" s="43">
        <v>6476434.9231000002</v>
      </c>
      <c r="P11" s="43">
        <v>2410</v>
      </c>
      <c r="Q11" s="43">
        <v>3173</v>
      </c>
      <c r="R11" s="44">
        <v>-24.046643554995299</v>
      </c>
      <c r="S11" s="43">
        <v>17.652028091286301</v>
      </c>
      <c r="T11" s="43">
        <v>18.258098235108701</v>
      </c>
      <c r="U11" s="46">
        <v>-3.4334306556060601</v>
      </c>
    </row>
    <row r="12" spans="1:23" ht="12" thickBot="1">
      <c r="A12" s="71"/>
      <c r="B12" s="60" t="s">
        <v>10</v>
      </c>
      <c r="C12" s="61"/>
      <c r="D12" s="43">
        <v>161733.62090000001</v>
      </c>
      <c r="E12" s="43">
        <v>188872</v>
      </c>
      <c r="F12" s="44">
        <v>85.631338101994999</v>
      </c>
      <c r="G12" s="45"/>
      <c r="H12" s="45"/>
      <c r="I12" s="43">
        <v>10675.2374</v>
      </c>
      <c r="J12" s="44">
        <v>6.6005060299741301</v>
      </c>
      <c r="K12" s="45"/>
      <c r="L12" s="45"/>
      <c r="M12" s="45"/>
      <c r="N12" s="43">
        <v>3849276.3114999998</v>
      </c>
      <c r="O12" s="43">
        <v>24612298.587000001</v>
      </c>
      <c r="P12" s="43">
        <v>2125</v>
      </c>
      <c r="Q12" s="43">
        <v>2784</v>
      </c>
      <c r="R12" s="44">
        <v>-23.670977011494301</v>
      </c>
      <c r="S12" s="43">
        <v>76.109939247058804</v>
      </c>
      <c r="T12" s="43">
        <v>68.309382507183898</v>
      </c>
      <c r="U12" s="46">
        <v>10.249064467853101</v>
      </c>
    </row>
    <row r="13" spans="1:23" ht="12" thickBot="1">
      <c r="A13" s="71"/>
      <c r="B13" s="60" t="s">
        <v>11</v>
      </c>
      <c r="C13" s="61"/>
      <c r="D13" s="43">
        <v>309248.95529999997</v>
      </c>
      <c r="E13" s="43">
        <v>341425</v>
      </c>
      <c r="F13" s="44">
        <v>90.575955275682801</v>
      </c>
      <c r="G13" s="45"/>
      <c r="H13" s="45"/>
      <c r="I13" s="43">
        <v>73523.636400000003</v>
      </c>
      <c r="J13" s="44">
        <v>23.774902110396901</v>
      </c>
      <c r="K13" s="45"/>
      <c r="L13" s="45"/>
      <c r="M13" s="45"/>
      <c r="N13" s="43">
        <v>7360483.7825999996</v>
      </c>
      <c r="O13" s="43">
        <v>35319224.488200001</v>
      </c>
      <c r="P13" s="43">
        <v>13896</v>
      </c>
      <c r="Q13" s="43">
        <v>17390</v>
      </c>
      <c r="R13" s="44">
        <v>-20.0920069005175</v>
      </c>
      <c r="S13" s="43">
        <v>22.254530462003501</v>
      </c>
      <c r="T13" s="43">
        <v>22.209186693502001</v>
      </c>
      <c r="U13" s="46">
        <v>0.20375073102019001</v>
      </c>
    </row>
    <row r="14" spans="1:23" ht="12" thickBot="1">
      <c r="A14" s="71"/>
      <c r="B14" s="60" t="s">
        <v>12</v>
      </c>
      <c r="C14" s="61"/>
      <c r="D14" s="43">
        <v>129790.01579999999</v>
      </c>
      <c r="E14" s="43">
        <v>127030</v>
      </c>
      <c r="F14" s="44">
        <v>102.172727544675</v>
      </c>
      <c r="G14" s="45"/>
      <c r="H14" s="45"/>
      <c r="I14" s="43">
        <v>13701.072700000001</v>
      </c>
      <c r="J14" s="44">
        <v>10.5563379552343</v>
      </c>
      <c r="K14" s="45"/>
      <c r="L14" s="45"/>
      <c r="M14" s="45"/>
      <c r="N14" s="43">
        <v>3623929.6919</v>
      </c>
      <c r="O14" s="43">
        <v>19099872.999600001</v>
      </c>
      <c r="P14" s="43">
        <v>2450</v>
      </c>
      <c r="Q14" s="43">
        <v>3080</v>
      </c>
      <c r="R14" s="44">
        <v>-20.454545454545499</v>
      </c>
      <c r="S14" s="43">
        <v>52.975516653061199</v>
      </c>
      <c r="T14" s="43">
        <v>53.606564025974002</v>
      </c>
      <c r="U14" s="46">
        <v>-1.1912056979935499</v>
      </c>
    </row>
    <row r="15" spans="1:23" ht="12" thickBot="1">
      <c r="A15" s="71"/>
      <c r="B15" s="60" t="s">
        <v>13</v>
      </c>
      <c r="C15" s="61"/>
      <c r="D15" s="43">
        <v>88718.442500000005</v>
      </c>
      <c r="E15" s="43">
        <v>95253</v>
      </c>
      <c r="F15" s="44">
        <v>93.139788248139197</v>
      </c>
      <c r="G15" s="45"/>
      <c r="H15" s="45"/>
      <c r="I15" s="43">
        <v>11098.4938</v>
      </c>
      <c r="J15" s="44">
        <v>12.509793327356901</v>
      </c>
      <c r="K15" s="45"/>
      <c r="L15" s="45"/>
      <c r="M15" s="45"/>
      <c r="N15" s="43">
        <v>2363105.2263000002</v>
      </c>
      <c r="O15" s="43">
        <v>13082241.467499999</v>
      </c>
      <c r="P15" s="43">
        <v>3967</v>
      </c>
      <c r="Q15" s="43">
        <v>4988</v>
      </c>
      <c r="R15" s="44">
        <v>-20.469125902165199</v>
      </c>
      <c r="S15" s="43">
        <v>22.364114570204201</v>
      </c>
      <c r="T15" s="43">
        <v>21.341836026463501</v>
      </c>
      <c r="U15" s="46">
        <v>4.5710664758561999</v>
      </c>
    </row>
    <row r="16" spans="1:23" ht="12" thickBot="1">
      <c r="A16" s="71"/>
      <c r="B16" s="60" t="s">
        <v>14</v>
      </c>
      <c r="C16" s="61"/>
      <c r="D16" s="43">
        <v>801869.30550000002</v>
      </c>
      <c r="E16" s="43">
        <v>821198</v>
      </c>
      <c r="F16" s="44">
        <v>97.646280860401504</v>
      </c>
      <c r="G16" s="45"/>
      <c r="H16" s="45"/>
      <c r="I16" s="43">
        <v>81766.899600000004</v>
      </c>
      <c r="J16" s="44">
        <v>10.197035731279801</v>
      </c>
      <c r="K16" s="45"/>
      <c r="L16" s="45"/>
      <c r="M16" s="45"/>
      <c r="N16" s="43">
        <v>22533449.219799999</v>
      </c>
      <c r="O16" s="43">
        <v>118556823.27159999</v>
      </c>
      <c r="P16" s="43">
        <v>62439</v>
      </c>
      <c r="Q16" s="43">
        <v>74317</v>
      </c>
      <c r="R16" s="44">
        <v>-15.982884131490801</v>
      </c>
      <c r="S16" s="43">
        <v>12.842443112477801</v>
      </c>
      <c r="T16" s="43">
        <v>13.1841136590551</v>
      </c>
      <c r="U16" s="46">
        <v>-2.6604793463743701</v>
      </c>
    </row>
    <row r="17" spans="1:21" ht="12" thickBot="1">
      <c r="A17" s="71"/>
      <c r="B17" s="60" t="s">
        <v>15</v>
      </c>
      <c r="C17" s="61"/>
      <c r="D17" s="43">
        <v>585371.06880000001</v>
      </c>
      <c r="E17" s="43">
        <v>653062</v>
      </c>
      <c r="F17" s="44">
        <v>89.634838468629297</v>
      </c>
      <c r="G17" s="45"/>
      <c r="H17" s="45"/>
      <c r="I17" s="43">
        <v>64622.888700000003</v>
      </c>
      <c r="J17" s="44">
        <v>11.039645131843599</v>
      </c>
      <c r="K17" s="45"/>
      <c r="L17" s="45"/>
      <c r="M17" s="45"/>
      <c r="N17" s="43">
        <v>14713525.3533</v>
      </c>
      <c r="O17" s="43">
        <v>75137751.773300007</v>
      </c>
      <c r="P17" s="43">
        <v>15299</v>
      </c>
      <c r="Q17" s="43">
        <v>18079</v>
      </c>
      <c r="R17" s="44">
        <v>-15.3769566900824</v>
      </c>
      <c r="S17" s="43">
        <v>38.262047767828001</v>
      </c>
      <c r="T17" s="43">
        <v>40.2317462193705</v>
      </c>
      <c r="U17" s="46">
        <v>-5.1479169737453701</v>
      </c>
    </row>
    <row r="18" spans="1:21" ht="12" thickBot="1">
      <c r="A18" s="71"/>
      <c r="B18" s="60" t="s">
        <v>16</v>
      </c>
      <c r="C18" s="61"/>
      <c r="D18" s="43">
        <v>1632194.4957999999</v>
      </c>
      <c r="E18" s="43">
        <v>1678845</v>
      </c>
      <c r="F18" s="44">
        <v>97.221273899615497</v>
      </c>
      <c r="G18" s="45"/>
      <c r="H18" s="45"/>
      <c r="I18" s="43">
        <v>236803.99909999999</v>
      </c>
      <c r="J18" s="44">
        <v>14.508319915876999</v>
      </c>
      <c r="K18" s="45"/>
      <c r="L18" s="45"/>
      <c r="M18" s="45"/>
      <c r="N18" s="43">
        <v>47045474.350299999</v>
      </c>
      <c r="O18" s="43">
        <v>214233793.0156</v>
      </c>
      <c r="P18" s="43">
        <v>93108</v>
      </c>
      <c r="Q18" s="43">
        <v>114243</v>
      </c>
      <c r="R18" s="44">
        <v>-18.500039389721898</v>
      </c>
      <c r="S18" s="43">
        <v>17.530120889719498</v>
      </c>
      <c r="T18" s="43">
        <v>17.848659809353698</v>
      </c>
      <c r="U18" s="46">
        <v>-1.8170948257469499</v>
      </c>
    </row>
    <row r="19" spans="1:21" ht="12" thickBot="1">
      <c r="A19" s="71"/>
      <c r="B19" s="60" t="s">
        <v>17</v>
      </c>
      <c r="C19" s="61"/>
      <c r="D19" s="43">
        <v>515691.70620000002</v>
      </c>
      <c r="E19" s="43">
        <v>516497</v>
      </c>
      <c r="F19" s="44">
        <v>99.844085483555602</v>
      </c>
      <c r="G19" s="45"/>
      <c r="H19" s="45"/>
      <c r="I19" s="43">
        <v>48525.4755</v>
      </c>
      <c r="J19" s="44">
        <v>9.4097839691027403</v>
      </c>
      <c r="K19" s="45"/>
      <c r="L19" s="45"/>
      <c r="M19" s="45"/>
      <c r="N19" s="43">
        <v>13482265.6952</v>
      </c>
      <c r="O19" s="43">
        <v>74225225.002299994</v>
      </c>
      <c r="P19" s="43">
        <v>10806</v>
      </c>
      <c r="Q19" s="43">
        <v>13628</v>
      </c>
      <c r="R19" s="44">
        <v>-20.707367185206898</v>
      </c>
      <c r="S19" s="43">
        <v>47.722719433648003</v>
      </c>
      <c r="T19" s="43">
        <v>42.919211036102098</v>
      </c>
      <c r="U19" s="46">
        <v>10.065454053230299</v>
      </c>
    </row>
    <row r="20" spans="1:21" ht="12" thickBot="1">
      <c r="A20" s="71"/>
      <c r="B20" s="60" t="s">
        <v>18</v>
      </c>
      <c r="C20" s="61"/>
      <c r="D20" s="43">
        <v>702014.06799999997</v>
      </c>
      <c r="E20" s="43">
        <v>1187694</v>
      </c>
      <c r="F20" s="44">
        <v>59.107317878174001</v>
      </c>
      <c r="G20" s="45"/>
      <c r="H20" s="45"/>
      <c r="I20" s="43">
        <v>47849.158799999997</v>
      </c>
      <c r="J20" s="44">
        <v>6.8159828956590101</v>
      </c>
      <c r="K20" s="45"/>
      <c r="L20" s="45"/>
      <c r="M20" s="45"/>
      <c r="N20" s="43">
        <v>24509570.775199998</v>
      </c>
      <c r="O20" s="43">
        <v>124797453.8742</v>
      </c>
      <c r="P20" s="43">
        <v>34779</v>
      </c>
      <c r="Q20" s="43">
        <v>43446</v>
      </c>
      <c r="R20" s="44">
        <v>-19.948902085347299</v>
      </c>
      <c r="S20" s="43">
        <v>20.184998648609799</v>
      </c>
      <c r="T20" s="43">
        <v>26.989663543249101</v>
      </c>
      <c r="U20" s="46">
        <v>-33.711495418445097</v>
      </c>
    </row>
    <row r="21" spans="1:21" ht="12" thickBot="1">
      <c r="A21" s="71"/>
      <c r="B21" s="60" t="s">
        <v>19</v>
      </c>
      <c r="C21" s="61"/>
      <c r="D21" s="43">
        <v>373121.66310000001</v>
      </c>
      <c r="E21" s="43">
        <v>360105</v>
      </c>
      <c r="F21" s="44">
        <v>103.614685466739</v>
      </c>
      <c r="G21" s="45"/>
      <c r="H21" s="45"/>
      <c r="I21" s="43">
        <v>29607.382699999998</v>
      </c>
      <c r="J21" s="44">
        <v>7.9350479020739604</v>
      </c>
      <c r="K21" s="45"/>
      <c r="L21" s="45"/>
      <c r="M21" s="45"/>
      <c r="N21" s="43">
        <v>9587658.1864</v>
      </c>
      <c r="O21" s="43">
        <v>45313681.493799999</v>
      </c>
      <c r="P21" s="43">
        <v>34449</v>
      </c>
      <c r="Q21" s="43">
        <v>44852</v>
      </c>
      <c r="R21" s="44">
        <v>-23.194060465531098</v>
      </c>
      <c r="S21" s="43">
        <v>10.831131908038</v>
      </c>
      <c r="T21" s="43">
        <v>11.1384955141354</v>
      </c>
      <c r="U21" s="46">
        <v>-2.8377791786406901</v>
      </c>
    </row>
    <row r="22" spans="1:21" ht="12" thickBot="1">
      <c r="A22" s="71"/>
      <c r="B22" s="60" t="s">
        <v>20</v>
      </c>
      <c r="C22" s="61"/>
      <c r="D22" s="43">
        <v>1154992.5615000001</v>
      </c>
      <c r="E22" s="43">
        <v>972304</v>
      </c>
      <c r="F22" s="44">
        <v>118.78924302481499</v>
      </c>
      <c r="G22" s="45"/>
      <c r="H22" s="45"/>
      <c r="I22" s="43">
        <v>134790.8897</v>
      </c>
      <c r="J22" s="44">
        <v>11.6702820600806</v>
      </c>
      <c r="K22" s="45"/>
      <c r="L22" s="45"/>
      <c r="M22" s="45"/>
      <c r="N22" s="43">
        <v>31540065.270799998</v>
      </c>
      <c r="O22" s="43">
        <v>147769868.9921</v>
      </c>
      <c r="P22" s="43">
        <v>80541</v>
      </c>
      <c r="Q22" s="43">
        <v>94896</v>
      </c>
      <c r="R22" s="44">
        <v>-15.1270864946889</v>
      </c>
      <c r="S22" s="43">
        <v>14.340429861809501</v>
      </c>
      <c r="T22" s="43">
        <v>14.6380722074692</v>
      </c>
      <c r="U22" s="46">
        <v>-2.0755468875614298</v>
      </c>
    </row>
    <row r="23" spans="1:21" ht="12" thickBot="1">
      <c r="A23" s="71"/>
      <c r="B23" s="60" t="s">
        <v>21</v>
      </c>
      <c r="C23" s="61"/>
      <c r="D23" s="43">
        <v>3001491.6793</v>
      </c>
      <c r="E23" s="43">
        <v>2614478</v>
      </c>
      <c r="F23" s="44">
        <v>114.802713172572</v>
      </c>
      <c r="G23" s="45"/>
      <c r="H23" s="45"/>
      <c r="I23" s="43">
        <v>68288.285499999998</v>
      </c>
      <c r="J23" s="44">
        <v>2.2751449211388799</v>
      </c>
      <c r="K23" s="45"/>
      <c r="L23" s="45"/>
      <c r="M23" s="45"/>
      <c r="N23" s="43">
        <v>65190417.958700001</v>
      </c>
      <c r="O23" s="43">
        <v>325395668.80299997</v>
      </c>
      <c r="P23" s="43">
        <v>90531</v>
      </c>
      <c r="Q23" s="43">
        <v>112219</v>
      </c>
      <c r="R23" s="44">
        <v>-19.3264955132375</v>
      </c>
      <c r="S23" s="43">
        <v>33.1542971943312</v>
      </c>
      <c r="T23" s="43">
        <v>29.309250668781601</v>
      </c>
      <c r="U23" s="46">
        <v>11.597430351221799</v>
      </c>
    </row>
    <row r="24" spans="1:21" ht="12" thickBot="1">
      <c r="A24" s="71"/>
      <c r="B24" s="60" t="s">
        <v>22</v>
      </c>
      <c r="C24" s="61"/>
      <c r="D24" s="43">
        <v>301115.53200000001</v>
      </c>
      <c r="E24" s="43">
        <v>381653</v>
      </c>
      <c r="F24" s="44">
        <v>78.897724372663106</v>
      </c>
      <c r="G24" s="45"/>
      <c r="H24" s="45"/>
      <c r="I24" s="43">
        <v>50180.179199999999</v>
      </c>
      <c r="J24" s="44">
        <v>16.6647594917156</v>
      </c>
      <c r="K24" s="45"/>
      <c r="L24" s="45"/>
      <c r="M24" s="45"/>
      <c r="N24" s="43">
        <v>8801615.7463000007</v>
      </c>
      <c r="O24" s="43">
        <v>35188069.975500003</v>
      </c>
      <c r="P24" s="43">
        <v>35209</v>
      </c>
      <c r="Q24" s="43">
        <v>41850</v>
      </c>
      <c r="R24" s="44">
        <v>-15.868578255675001</v>
      </c>
      <c r="S24" s="43">
        <v>8.5522318725325892</v>
      </c>
      <c r="T24" s="43">
        <v>8.9981443369175604</v>
      </c>
      <c r="U24" s="46">
        <v>-5.2139894127183197</v>
      </c>
    </row>
    <row r="25" spans="1:21" ht="12" thickBot="1">
      <c r="A25" s="71"/>
      <c r="B25" s="60" t="s">
        <v>23</v>
      </c>
      <c r="C25" s="61"/>
      <c r="D25" s="43">
        <v>179895.80290000001</v>
      </c>
      <c r="E25" s="43">
        <v>212319</v>
      </c>
      <c r="F25" s="44">
        <v>84.729017610293894</v>
      </c>
      <c r="G25" s="45"/>
      <c r="H25" s="45"/>
      <c r="I25" s="43">
        <v>21430.5298</v>
      </c>
      <c r="J25" s="44">
        <v>11.9127458531719</v>
      </c>
      <c r="K25" s="45"/>
      <c r="L25" s="45"/>
      <c r="M25" s="45"/>
      <c r="N25" s="43">
        <v>5957915.0427000001</v>
      </c>
      <c r="O25" s="43">
        <v>26720097.332899999</v>
      </c>
      <c r="P25" s="43">
        <v>15700</v>
      </c>
      <c r="Q25" s="43">
        <v>20223</v>
      </c>
      <c r="R25" s="44">
        <v>-22.365623300202699</v>
      </c>
      <c r="S25" s="43">
        <v>11.4583313949045</v>
      </c>
      <c r="T25" s="43">
        <v>12.4675675419077</v>
      </c>
      <c r="U25" s="46">
        <v>-8.8078805911660094</v>
      </c>
    </row>
    <row r="26" spans="1:21" ht="12" thickBot="1">
      <c r="A26" s="71"/>
      <c r="B26" s="60" t="s">
        <v>24</v>
      </c>
      <c r="C26" s="61"/>
      <c r="D26" s="43">
        <v>432520.4301</v>
      </c>
      <c r="E26" s="43">
        <v>435168</v>
      </c>
      <c r="F26" s="44">
        <v>99.391598210346302</v>
      </c>
      <c r="G26" s="45"/>
      <c r="H26" s="45"/>
      <c r="I26" s="43">
        <v>80718.581300000005</v>
      </c>
      <c r="J26" s="44">
        <v>18.662374233128698</v>
      </c>
      <c r="K26" s="45"/>
      <c r="L26" s="45"/>
      <c r="M26" s="45"/>
      <c r="N26" s="43">
        <v>14215310.248600001</v>
      </c>
      <c r="O26" s="43">
        <v>69015954.9278</v>
      </c>
      <c r="P26" s="43">
        <v>36272</v>
      </c>
      <c r="Q26" s="43">
        <v>43651</v>
      </c>
      <c r="R26" s="44">
        <v>-16.9045382694555</v>
      </c>
      <c r="S26" s="43">
        <v>11.924361218019399</v>
      </c>
      <c r="T26" s="43">
        <v>11.8490598336808</v>
      </c>
      <c r="U26" s="46">
        <v>0.63149197648282995</v>
      </c>
    </row>
    <row r="27" spans="1:21" ht="12" thickBot="1">
      <c r="A27" s="71"/>
      <c r="B27" s="60" t="s">
        <v>25</v>
      </c>
      <c r="C27" s="61"/>
      <c r="D27" s="43">
        <v>291074.23849999998</v>
      </c>
      <c r="E27" s="43">
        <v>319400</v>
      </c>
      <c r="F27" s="44">
        <v>91.131571227301194</v>
      </c>
      <c r="G27" s="45"/>
      <c r="H27" s="45"/>
      <c r="I27" s="43">
        <v>92880.487500000003</v>
      </c>
      <c r="J27" s="44">
        <v>31.909552689596801</v>
      </c>
      <c r="K27" s="45"/>
      <c r="L27" s="45"/>
      <c r="M27" s="45"/>
      <c r="N27" s="43">
        <v>7173812.2297</v>
      </c>
      <c r="O27" s="43">
        <v>30344096.778200001</v>
      </c>
      <c r="P27" s="43">
        <v>40937</v>
      </c>
      <c r="Q27" s="43">
        <v>49622</v>
      </c>
      <c r="R27" s="44">
        <v>-17.5023175204546</v>
      </c>
      <c r="S27" s="43">
        <v>7.1102972494320502</v>
      </c>
      <c r="T27" s="43">
        <v>7.0198989883519403</v>
      </c>
      <c r="U27" s="46">
        <v>1.27137105396451</v>
      </c>
    </row>
    <row r="28" spans="1:21" ht="12" thickBot="1">
      <c r="A28" s="71"/>
      <c r="B28" s="60" t="s">
        <v>26</v>
      </c>
      <c r="C28" s="61"/>
      <c r="D28" s="43">
        <v>835593.70770000003</v>
      </c>
      <c r="E28" s="43">
        <v>881562</v>
      </c>
      <c r="F28" s="44">
        <v>94.785586005295102</v>
      </c>
      <c r="G28" s="45"/>
      <c r="H28" s="45"/>
      <c r="I28" s="43">
        <v>55396.930200000003</v>
      </c>
      <c r="J28" s="44">
        <v>6.6296490375067503</v>
      </c>
      <c r="K28" s="45"/>
      <c r="L28" s="45"/>
      <c r="M28" s="45"/>
      <c r="N28" s="43">
        <v>24362226.1413</v>
      </c>
      <c r="O28" s="43">
        <v>103744558.8571</v>
      </c>
      <c r="P28" s="43">
        <v>47774</v>
      </c>
      <c r="Q28" s="43">
        <v>57393</v>
      </c>
      <c r="R28" s="44">
        <v>-16.759883609499401</v>
      </c>
      <c r="S28" s="43">
        <v>17.490553600284699</v>
      </c>
      <c r="T28" s="43">
        <v>18.473807741362201</v>
      </c>
      <c r="U28" s="46">
        <v>-5.62162961532281</v>
      </c>
    </row>
    <row r="29" spans="1:21" ht="12" thickBot="1">
      <c r="A29" s="71"/>
      <c r="B29" s="60" t="s">
        <v>27</v>
      </c>
      <c r="C29" s="61"/>
      <c r="D29" s="43">
        <v>659364.7598</v>
      </c>
      <c r="E29" s="43">
        <v>622622</v>
      </c>
      <c r="F29" s="44">
        <v>105.90129481451</v>
      </c>
      <c r="G29" s="45"/>
      <c r="H29" s="45"/>
      <c r="I29" s="43">
        <v>118462.5923</v>
      </c>
      <c r="J29" s="44">
        <v>17.966169792867401</v>
      </c>
      <c r="K29" s="45"/>
      <c r="L29" s="45"/>
      <c r="M29" s="45"/>
      <c r="N29" s="43">
        <v>18018682.935899999</v>
      </c>
      <c r="O29" s="43">
        <v>76545381.7192</v>
      </c>
      <c r="P29" s="43">
        <v>101055</v>
      </c>
      <c r="Q29" s="43">
        <v>114591</v>
      </c>
      <c r="R29" s="44">
        <v>-11.8124460036129</v>
      </c>
      <c r="S29" s="43">
        <v>6.5248108436000196</v>
      </c>
      <c r="T29" s="43">
        <v>6.5031445331657798</v>
      </c>
      <c r="U29" s="46">
        <v>0.33206036088372998</v>
      </c>
    </row>
    <row r="30" spans="1:21" ht="12" thickBot="1">
      <c r="A30" s="71"/>
      <c r="B30" s="60" t="s">
        <v>28</v>
      </c>
      <c r="C30" s="61"/>
      <c r="D30" s="43">
        <v>1077630.9639000001</v>
      </c>
      <c r="E30" s="43">
        <v>1071289</v>
      </c>
      <c r="F30" s="44">
        <v>100.591993747719</v>
      </c>
      <c r="G30" s="45"/>
      <c r="H30" s="45"/>
      <c r="I30" s="43">
        <v>175388.17610000001</v>
      </c>
      <c r="J30" s="44">
        <v>16.2753467537033</v>
      </c>
      <c r="K30" s="45"/>
      <c r="L30" s="45"/>
      <c r="M30" s="45"/>
      <c r="N30" s="43">
        <v>32709837.987300001</v>
      </c>
      <c r="O30" s="43">
        <v>152744011.43970001</v>
      </c>
      <c r="P30" s="43">
        <v>83333</v>
      </c>
      <c r="Q30" s="43">
        <v>99373</v>
      </c>
      <c r="R30" s="44">
        <v>-16.141205357592099</v>
      </c>
      <c r="S30" s="43">
        <v>12.9316232932932</v>
      </c>
      <c r="T30" s="43">
        <v>13.545308300041301</v>
      </c>
      <c r="U30" s="46">
        <v>-4.7456146288019498</v>
      </c>
    </row>
    <row r="31" spans="1:21" ht="12" thickBot="1">
      <c r="A31" s="71"/>
      <c r="B31" s="60" t="s">
        <v>29</v>
      </c>
      <c r="C31" s="61"/>
      <c r="D31" s="43">
        <v>947275.7709</v>
      </c>
      <c r="E31" s="43">
        <v>931796</v>
      </c>
      <c r="F31" s="44">
        <v>101.661283252987</v>
      </c>
      <c r="G31" s="45"/>
      <c r="H31" s="45"/>
      <c r="I31" s="43">
        <v>30393.495200000001</v>
      </c>
      <c r="J31" s="44">
        <v>3.2085160555857302</v>
      </c>
      <c r="K31" s="45"/>
      <c r="L31" s="45"/>
      <c r="M31" s="45"/>
      <c r="N31" s="43">
        <v>25310398.542100001</v>
      </c>
      <c r="O31" s="43">
        <v>121533857.557</v>
      </c>
      <c r="P31" s="43">
        <v>36966</v>
      </c>
      <c r="Q31" s="43">
        <v>49875</v>
      </c>
      <c r="R31" s="44">
        <v>-25.882706766917298</v>
      </c>
      <c r="S31" s="43">
        <v>25.625595706865798</v>
      </c>
      <c r="T31" s="43">
        <v>31.612200006015001</v>
      </c>
      <c r="U31" s="46">
        <v>-23.361815146194999</v>
      </c>
    </row>
    <row r="32" spans="1:21" ht="12" thickBot="1">
      <c r="A32" s="71"/>
      <c r="B32" s="60" t="s">
        <v>30</v>
      </c>
      <c r="C32" s="61"/>
      <c r="D32" s="43">
        <v>134229.44750000001</v>
      </c>
      <c r="E32" s="43">
        <v>145036</v>
      </c>
      <c r="F32" s="44">
        <v>92.549055062191499</v>
      </c>
      <c r="G32" s="45"/>
      <c r="H32" s="45"/>
      <c r="I32" s="43">
        <v>34391.9156</v>
      </c>
      <c r="J32" s="44">
        <v>25.6217366908256</v>
      </c>
      <c r="K32" s="45"/>
      <c r="L32" s="45"/>
      <c r="M32" s="45"/>
      <c r="N32" s="43">
        <v>3662642.0907000001</v>
      </c>
      <c r="O32" s="43">
        <v>17987424.040199999</v>
      </c>
      <c r="P32" s="43">
        <v>28498</v>
      </c>
      <c r="Q32" s="43">
        <v>36454</v>
      </c>
      <c r="R32" s="44">
        <v>-21.824765457837302</v>
      </c>
      <c r="S32" s="43">
        <v>4.7101357112779896</v>
      </c>
      <c r="T32" s="43">
        <v>4.5921420557414798</v>
      </c>
      <c r="U32" s="46">
        <v>2.5051009730776301</v>
      </c>
    </row>
    <row r="33" spans="1:21" ht="12" thickBot="1">
      <c r="A33" s="71"/>
      <c r="B33" s="60" t="s">
        <v>31</v>
      </c>
      <c r="C33" s="61"/>
      <c r="D33" s="43">
        <v>-3.2475000000000001</v>
      </c>
      <c r="E33" s="45"/>
      <c r="F33" s="45"/>
      <c r="G33" s="45"/>
      <c r="H33" s="45"/>
      <c r="I33" s="43">
        <v>-0.68030000000000002</v>
      </c>
      <c r="J33" s="44">
        <v>20.9484218629715</v>
      </c>
      <c r="K33" s="45"/>
      <c r="L33" s="45"/>
      <c r="M33" s="45"/>
      <c r="N33" s="43">
        <v>3924.0981999999999</v>
      </c>
      <c r="O33" s="43">
        <v>15001.735500000001</v>
      </c>
      <c r="P33" s="43">
        <v>22</v>
      </c>
      <c r="Q33" s="43">
        <v>35</v>
      </c>
      <c r="R33" s="44">
        <v>-37.142857142857103</v>
      </c>
      <c r="S33" s="43">
        <v>-0.147613636363636</v>
      </c>
      <c r="T33" s="43">
        <v>3.2984514285714299</v>
      </c>
      <c r="U33" s="46">
        <v>2334.5167491477</v>
      </c>
    </row>
    <row r="34" spans="1:21" ht="12" thickBot="1">
      <c r="A34" s="71"/>
      <c r="B34" s="60" t="s">
        <v>40</v>
      </c>
      <c r="C34" s="61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3">
        <v>3.9</v>
      </c>
      <c r="O34" s="43">
        <v>25.9</v>
      </c>
      <c r="P34" s="45"/>
      <c r="Q34" s="45"/>
      <c r="R34" s="45"/>
      <c r="S34" s="45"/>
      <c r="T34" s="45"/>
      <c r="U34" s="47"/>
    </row>
    <row r="35" spans="1:21" ht="12" thickBot="1">
      <c r="A35" s="71"/>
      <c r="B35" s="60" t="s">
        <v>32</v>
      </c>
      <c r="C35" s="61"/>
      <c r="D35" s="43">
        <v>145597.26920000001</v>
      </c>
      <c r="E35" s="43">
        <v>153002</v>
      </c>
      <c r="F35" s="44">
        <v>95.160369929804801</v>
      </c>
      <c r="G35" s="45"/>
      <c r="H35" s="45"/>
      <c r="I35" s="43">
        <v>17823.508900000001</v>
      </c>
      <c r="J35" s="44">
        <v>12.241650546011799</v>
      </c>
      <c r="K35" s="45"/>
      <c r="L35" s="45"/>
      <c r="M35" s="45"/>
      <c r="N35" s="43">
        <v>4413050.4803999998</v>
      </c>
      <c r="O35" s="43">
        <v>12791696.798</v>
      </c>
      <c r="P35" s="43">
        <v>12463</v>
      </c>
      <c r="Q35" s="43">
        <v>15727</v>
      </c>
      <c r="R35" s="44">
        <v>-20.7541171234183</v>
      </c>
      <c r="S35" s="43">
        <v>11.6823613255235</v>
      </c>
      <c r="T35" s="43">
        <v>12.112694048451701</v>
      </c>
      <c r="U35" s="46">
        <v>-3.68361079525909</v>
      </c>
    </row>
    <row r="36" spans="1:21" ht="12" customHeight="1" thickBot="1">
      <c r="A36" s="71"/>
      <c r="B36" s="60" t="s">
        <v>41</v>
      </c>
      <c r="C36" s="61"/>
      <c r="D36" s="45"/>
      <c r="E36" s="43">
        <v>613862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7"/>
    </row>
    <row r="37" spans="1:21" ht="12" thickBot="1">
      <c r="A37" s="71"/>
      <c r="B37" s="60" t="s">
        <v>42</v>
      </c>
      <c r="C37" s="61"/>
      <c r="D37" s="45"/>
      <c r="E37" s="43">
        <v>263568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7"/>
    </row>
    <row r="38" spans="1:21" ht="12" thickBot="1">
      <c r="A38" s="71"/>
      <c r="B38" s="60" t="s">
        <v>43</v>
      </c>
      <c r="C38" s="61"/>
      <c r="D38" s="45"/>
      <c r="E38" s="43">
        <v>287463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7"/>
    </row>
    <row r="39" spans="1:21" ht="12" customHeight="1" thickBot="1">
      <c r="A39" s="71"/>
      <c r="B39" s="60" t="s">
        <v>33</v>
      </c>
      <c r="C39" s="61"/>
      <c r="D39" s="43">
        <v>306885.89860000001</v>
      </c>
      <c r="E39" s="43">
        <v>435157</v>
      </c>
      <c r="F39" s="44">
        <v>70.523029297471993</v>
      </c>
      <c r="G39" s="45"/>
      <c r="H39" s="45"/>
      <c r="I39" s="43">
        <v>16089.902</v>
      </c>
      <c r="J39" s="44">
        <v>5.2429590520129601</v>
      </c>
      <c r="K39" s="45"/>
      <c r="L39" s="45"/>
      <c r="M39" s="45"/>
      <c r="N39" s="43">
        <v>8804925.0447000004</v>
      </c>
      <c r="O39" s="43">
        <v>42047982.655100003</v>
      </c>
      <c r="P39" s="43">
        <v>501</v>
      </c>
      <c r="Q39" s="43">
        <v>669</v>
      </c>
      <c r="R39" s="44">
        <v>-25.112107623318401</v>
      </c>
      <c r="S39" s="43">
        <v>612.54670379241497</v>
      </c>
      <c r="T39" s="43">
        <v>636.28454200298995</v>
      </c>
      <c r="U39" s="46">
        <v>-3.8752699285798302</v>
      </c>
    </row>
    <row r="40" spans="1:21" ht="12" thickBot="1">
      <c r="A40" s="71"/>
      <c r="B40" s="60" t="s">
        <v>34</v>
      </c>
      <c r="C40" s="61"/>
      <c r="D40" s="43">
        <v>350285.89299999998</v>
      </c>
      <c r="E40" s="43">
        <v>417006</v>
      </c>
      <c r="F40" s="44">
        <v>84.000204553411706</v>
      </c>
      <c r="G40" s="45"/>
      <c r="H40" s="45"/>
      <c r="I40" s="43">
        <v>23766.705900000001</v>
      </c>
      <c r="J40" s="44">
        <v>6.7849452047445098</v>
      </c>
      <c r="K40" s="45"/>
      <c r="L40" s="45"/>
      <c r="M40" s="45"/>
      <c r="N40" s="43">
        <v>10047815.8456</v>
      </c>
      <c r="O40" s="43">
        <v>56906204.853200004</v>
      </c>
      <c r="P40" s="43">
        <v>2011</v>
      </c>
      <c r="Q40" s="43">
        <v>2354</v>
      </c>
      <c r="R40" s="44">
        <v>-14.570943075616</v>
      </c>
      <c r="S40" s="43">
        <v>174.184929388364</v>
      </c>
      <c r="T40" s="43">
        <v>188.079956881903</v>
      </c>
      <c r="U40" s="46">
        <v>-7.9771697484566504</v>
      </c>
    </row>
    <row r="41" spans="1:21" ht="12" thickBot="1">
      <c r="A41" s="71"/>
      <c r="B41" s="60" t="s">
        <v>44</v>
      </c>
      <c r="C41" s="61"/>
      <c r="D41" s="45"/>
      <c r="E41" s="43">
        <v>167526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</row>
    <row r="42" spans="1:21" ht="12" thickBot="1">
      <c r="A42" s="71"/>
      <c r="B42" s="60" t="s">
        <v>45</v>
      </c>
      <c r="C42" s="61"/>
      <c r="D42" s="45"/>
      <c r="E42" s="43">
        <v>74729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</row>
    <row r="43" spans="1:21" ht="12" thickBot="1">
      <c r="A43" s="72"/>
      <c r="B43" s="60" t="s">
        <v>35</v>
      </c>
      <c r="C43" s="61"/>
      <c r="D43" s="48">
        <v>20793.8436</v>
      </c>
      <c r="E43" s="49"/>
      <c r="F43" s="49"/>
      <c r="G43" s="49"/>
      <c r="H43" s="49"/>
      <c r="I43" s="48">
        <v>2625.1819</v>
      </c>
      <c r="J43" s="50">
        <v>12.624803525982101</v>
      </c>
      <c r="K43" s="49"/>
      <c r="L43" s="49"/>
      <c r="M43" s="49"/>
      <c r="N43" s="48">
        <v>792065.00919999997</v>
      </c>
      <c r="O43" s="48">
        <v>5001318.0003000004</v>
      </c>
      <c r="P43" s="48">
        <v>27</v>
      </c>
      <c r="Q43" s="48">
        <v>40</v>
      </c>
      <c r="R43" s="50">
        <v>-32.5</v>
      </c>
      <c r="S43" s="48">
        <v>770.14235555555604</v>
      </c>
      <c r="T43" s="48">
        <v>415.87895750000001</v>
      </c>
      <c r="U43" s="51">
        <v>45.999729205907897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31:C31"/>
    <mergeCell ref="B32:C3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  <mergeCell ref="B36:C36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 ht="14.25">
      <c r="A1" s="52" t="s">
        <v>53</v>
      </c>
      <c r="B1" s="53" t="s">
        <v>36</v>
      </c>
      <c r="C1" s="52" t="s">
        <v>37</v>
      </c>
      <c r="D1" s="52" t="s">
        <v>38</v>
      </c>
      <c r="E1" s="52" t="s">
        <v>39</v>
      </c>
      <c r="F1" s="52" t="s">
        <v>46</v>
      </c>
      <c r="G1" s="52" t="s">
        <v>39</v>
      </c>
      <c r="H1" s="52" t="s">
        <v>47</v>
      </c>
    </row>
    <row r="2" spans="1:8" ht="14.25">
      <c r="A2" s="54">
        <v>1</v>
      </c>
      <c r="B2" s="55">
        <v>12</v>
      </c>
      <c r="C2" s="54">
        <v>63140</v>
      </c>
      <c r="D2" s="54">
        <v>603807.31647094002</v>
      </c>
      <c r="E2" s="54">
        <v>478736.24743760697</v>
      </c>
      <c r="F2" s="54">
        <v>125071.069033333</v>
      </c>
      <c r="G2" s="54">
        <v>478736.24743760697</v>
      </c>
      <c r="H2" s="54">
        <v>0.20713738575467</v>
      </c>
    </row>
    <row r="3" spans="1:8" ht="14.25">
      <c r="A3" s="54">
        <v>2</v>
      </c>
      <c r="B3" s="55">
        <v>13</v>
      </c>
      <c r="C3" s="54">
        <v>27710.531999999999</v>
      </c>
      <c r="D3" s="54">
        <v>189430.13558056101</v>
      </c>
      <c r="E3" s="54">
        <v>161299.55713250901</v>
      </c>
      <c r="F3" s="54">
        <v>28130.5784480523</v>
      </c>
      <c r="G3" s="54">
        <v>161299.55713250901</v>
      </c>
      <c r="H3" s="54">
        <v>0.14850107329458601</v>
      </c>
    </row>
    <row r="4" spans="1:8" ht="14.25">
      <c r="A4" s="54">
        <v>3</v>
      </c>
      <c r="B4" s="55">
        <v>14</v>
      </c>
      <c r="C4" s="54">
        <v>119104</v>
      </c>
      <c r="D4" s="54">
        <v>153929.617511966</v>
      </c>
      <c r="E4" s="54">
        <v>118624.850523077</v>
      </c>
      <c r="F4" s="54">
        <v>35304.7669888889</v>
      </c>
      <c r="G4" s="54">
        <v>118624.850523077</v>
      </c>
      <c r="H4" s="54">
        <v>0.22935655632447999</v>
      </c>
    </row>
    <row r="5" spans="1:8" ht="14.25">
      <c r="A5" s="54">
        <v>4</v>
      </c>
      <c r="B5" s="55">
        <v>15</v>
      </c>
      <c r="C5" s="54">
        <v>2974</v>
      </c>
      <c r="D5" s="54">
        <v>42541.411669230802</v>
      </c>
      <c r="E5" s="54">
        <v>33382.700530769202</v>
      </c>
      <c r="F5" s="54">
        <v>9158.71113846154</v>
      </c>
      <c r="G5" s="54">
        <v>33382.700530769202</v>
      </c>
      <c r="H5" s="54">
        <v>0.215289309383351</v>
      </c>
    </row>
    <row r="6" spans="1:8" ht="14.25">
      <c r="A6" s="54">
        <v>5</v>
      </c>
      <c r="B6" s="55">
        <v>16</v>
      </c>
      <c r="C6" s="54">
        <v>3014</v>
      </c>
      <c r="D6" s="54">
        <v>161733.636621368</v>
      </c>
      <c r="E6" s="54">
        <v>151058.382624786</v>
      </c>
      <c r="F6" s="54">
        <v>10675.253996581199</v>
      </c>
      <c r="G6" s="54">
        <v>151058.382624786</v>
      </c>
      <c r="H6" s="54">
        <v>6.60051565004557E-2</v>
      </c>
    </row>
    <row r="7" spans="1:8" ht="14.25">
      <c r="A7" s="54">
        <v>6</v>
      </c>
      <c r="B7" s="55">
        <v>17</v>
      </c>
      <c r="C7" s="54">
        <v>22372</v>
      </c>
      <c r="D7" s="54">
        <v>309249.21624786302</v>
      </c>
      <c r="E7" s="54">
        <v>235725.317075214</v>
      </c>
      <c r="F7" s="54">
        <v>73523.899172649602</v>
      </c>
      <c r="G7" s="54">
        <v>235725.317075214</v>
      </c>
      <c r="H7" s="54">
        <v>0.237749670200361</v>
      </c>
    </row>
    <row r="8" spans="1:8" ht="14.25">
      <c r="A8" s="54">
        <v>7</v>
      </c>
      <c r="B8" s="55">
        <v>18</v>
      </c>
      <c r="C8" s="54">
        <v>44104</v>
      </c>
      <c r="D8" s="54">
        <v>129790.01114615399</v>
      </c>
      <c r="E8" s="54">
        <v>116088.94450769199</v>
      </c>
      <c r="F8" s="54">
        <v>13701.0666384615</v>
      </c>
      <c r="G8" s="54">
        <v>116088.94450769199</v>
      </c>
      <c r="H8" s="54">
        <v>0.105563336634844</v>
      </c>
    </row>
    <row r="9" spans="1:8" ht="14.25">
      <c r="A9" s="54">
        <v>8</v>
      </c>
      <c r="B9" s="55">
        <v>19</v>
      </c>
      <c r="C9" s="54">
        <v>27632</v>
      </c>
      <c r="D9" s="54">
        <v>88718.516717948703</v>
      </c>
      <c r="E9" s="54">
        <v>77619.950102564093</v>
      </c>
      <c r="F9" s="54">
        <v>11098.5666153846</v>
      </c>
      <c r="G9" s="54">
        <v>77619.950102564093</v>
      </c>
      <c r="H9" s="54">
        <v>0.125098649368416</v>
      </c>
    </row>
    <row r="10" spans="1:8" ht="14.25">
      <c r="A10" s="54">
        <v>9</v>
      </c>
      <c r="B10" s="55">
        <v>21</v>
      </c>
      <c r="C10" s="54">
        <v>219034</v>
      </c>
      <c r="D10" s="54">
        <v>801868.82949999999</v>
      </c>
      <c r="E10" s="54">
        <v>720102.40590000001</v>
      </c>
      <c r="F10" s="54">
        <v>81766.423599999995</v>
      </c>
      <c r="G10" s="54">
        <v>720102.40590000001</v>
      </c>
      <c r="H10" s="54">
        <v>0.10196982423046</v>
      </c>
    </row>
    <row r="11" spans="1:8" ht="14.25">
      <c r="A11" s="54">
        <v>10</v>
      </c>
      <c r="B11" s="55">
        <v>22</v>
      </c>
      <c r="C11" s="54">
        <v>43714.898000000001</v>
      </c>
      <c r="D11" s="54">
        <v>585371.07526068401</v>
      </c>
      <c r="E11" s="54">
        <v>520748.18084786303</v>
      </c>
      <c r="F11" s="54">
        <v>64622.894412820497</v>
      </c>
      <c r="G11" s="54">
        <v>520748.18084786303</v>
      </c>
      <c r="H11" s="54">
        <v>0.110396459859316</v>
      </c>
    </row>
    <row r="12" spans="1:8" ht="14.25">
      <c r="A12" s="54">
        <v>11</v>
      </c>
      <c r="B12" s="55">
        <v>23</v>
      </c>
      <c r="C12" s="54">
        <v>250875.07</v>
      </c>
      <c r="D12" s="54">
        <v>1632194.7400376101</v>
      </c>
      <c r="E12" s="54">
        <v>1395390.4930752099</v>
      </c>
      <c r="F12" s="54">
        <v>236804.24696239299</v>
      </c>
      <c r="G12" s="54">
        <v>1395390.4930752099</v>
      </c>
      <c r="H12" s="54">
        <v>0.14508332930722301</v>
      </c>
    </row>
    <row r="13" spans="1:8" ht="14.25">
      <c r="A13" s="54">
        <v>12</v>
      </c>
      <c r="B13" s="55">
        <v>24</v>
      </c>
      <c r="C13" s="54">
        <v>19865</v>
      </c>
      <c r="D13" s="54">
        <v>515691.72621196602</v>
      </c>
      <c r="E13" s="54">
        <v>467166.23037521401</v>
      </c>
      <c r="F13" s="54">
        <v>48525.495836752103</v>
      </c>
      <c r="G13" s="54">
        <v>467166.23037521401</v>
      </c>
      <c r="H13" s="54">
        <v>9.4097875475331202E-2</v>
      </c>
    </row>
    <row r="14" spans="1:8" ht="14.25">
      <c r="A14" s="54">
        <v>13</v>
      </c>
      <c r="B14" s="55">
        <v>25</v>
      </c>
      <c r="C14" s="54">
        <v>66591</v>
      </c>
      <c r="D14" s="54">
        <v>702014.22869999998</v>
      </c>
      <c r="E14" s="54">
        <v>654164.90919999999</v>
      </c>
      <c r="F14" s="54">
        <v>47849.319499999998</v>
      </c>
      <c r="G14" s="54">
        <v>654164.90919999999</v>
      </c>
      <c r="H14" s="54">
        <v>6.8160042266676102E-2</v>
      </c>
    </row>
    <row r="15" spans="1:8" ht="14.25">
      <c r="A15" s="54">
        <v>14</v>
      </c>
      <c r="B15" s="55">
        <v>26</v>
      </c>
      <c r="C15" s="54">
        <v>83845</v>
      </c>
      <c r="D15" s="54">
        <v>373121.57155231101</v>
      </c>
      <c r="E15" s="54">
        <v>343514.28023923299</v>
      </c>
      <c r="F15" s="54">
        <v>29607.291313077701</v>
      </c>
      <c r="G15" s="54">
        <v>343514.28023923299</v>
      </c>
      <c r="H15" s="54">
        <v>7.9350253564545795E-2</v>
      </c>
    </row>
    <row r="16" spans="1:8" ht="14.25">
      <c r="A16" s="54">
        <v>15</v>
      </c>
      <c r="B16" s="55">
        <v>27</v>
      </c>
      <c r="C16" s="54">
        <v>200282.163</v>
      </c>
      <c r="D16" s="54">
        <v>1154993.13275133</v>
      </c>
      <c r="E16" s="54">
        <v>1020201.66523363</v>
      </c>
      <c r="F16" s="54">
        <v>134791.467517699</v>
      </c>
      <c r="G16" s="54">
        <v>1020201.66523363</v>
      </c>
      <c r="H16" s="54">
        <v>0.11670326315846601</v>
      </c>
    </row>
    <row r="17" spans="1:8" ht="14.25">
      <c r="A17" s="54">
        <v>16</v>
      </c>
      <c r="B17" s="55">
        <v>29</v>
      </c>
      <c r="C17" s="54">
        <v>241831</v>
      </c>
      <c r="D17" s="54">
        <v>3001492.94963761</v>
      </c>
      <c r="E17" s="54">
        <v>2933203.43262308</v>
      </c>
      <c r="F17" s="54">
        <v>68289.517014529905</v>
      </c>
      <c r="G17" s="54">
        <v>2933203.43262308</v>
      </c>
      <c r="H17" s="54">
        <v>2.2751849882830799E-2</v>
      </c>
    </row>
    <row r="18" spans="1:8" ht="14.25">
      <c r="A18" s="54">
        <v>17</v>
      </c>
      <c r="B18" s="55">
        <v>31</v>
      </c>
      <c r="C18" s="54">
        <v>44133.349000000002</v>
      </c>
      <c r="D18" s="54">
        <v>301115.53327057703</v>
      </c>
      <c r="E18" s="54">
        <v>250935.36262315599</v>
      </c>
      <c r="F18" s="54">
        <v>50180.170647421503</v>
      </c>
      <c r="G18" s="54">
        <v>250935.36262315599</v>
      </c>
      <c r="H18" s="54">
        <v>0.16664756581099499</v>
      </c>
    </row>
    <row r="19" spans="1:8" ht="14.25">
      <c r="A19" s="54">
        <v>18</v>
      </c>
      <c r="B19" s="55">
        <v>32</v>
      </c>
      <c r="C19" s="54">
        <v>11011.344999999999</v>
      </c>
      <c r="D19" s="54">
        <v>179895.80162312201</v>
      </c>
      <c r="E19" s="54">
        <v>158465.26338383101</v>
      </c>
      <c r="F19" s="54">
        <v>21430.538239291702</v>
      </c>
      <c r="G19" s="54">
        <v>158465.26338383101</v>
      </c>
      <c r="H19" s="54">
        <v>0.119127506289381</v>
      </c>
    </row>
    <row r="20" spans="1:8" ht="14.25">
      <c r="A20" s="54">
        <v>19</v>
      </c>
      <c r="B20" s="55">
        <v>33</v>
      </c>
      <c r="C20" s="54">
        <v>40124.896999999997</v>
      </c>
      <c r="D20" s="54">
        <v>432520.36669775401</v>
      </c>
      <c r="E20" s="54">
        <v>351801.80441339698</v>
      </c>
      <c r="F20" s="54">
        <v>80718.562284356696</v>
      </c>
      <c r="G20" s="54">
        <v>351801.80441339698</v>
      </c>
      <c r="H20" s="54">
        <v>0.186623725723332</v>
      </c>
    </row>
    <row r="21" spans="1:8" ht="14.25">
      <c r="A21" s="54">
        <v>20</v>
      </c>
      <c r="B21" s="55">
        <v>34</v>
      </c>
      <c r="C21" s="54">
        <v>59809.495000000003</v>
      </c>
      <c r="D21" s="54">
        <v>291074.19424782501</v>
      </c>
      <c r="E21" s="54">
        <v>198193.74752089501</v>
      </c>
      <c r="F21" s="54">
        <v>92880.446726930502</v>
      </c>
      <c r="G21" s="54">
        <v>198193.74752089501</v>
      </c>
      <c r="H21" s="54">
        <v>0.31909543533031498</v>
      </c>
    </row>
    <row r="22" spans="1:8" ht="14.25">
      <c r="A22" s="54">
        <v>21</v>
      </c>
      <c r="B22" s="55">
        <v>35</v>
      </c>
      <c r="C22" s="54">
        <v>32866.567000000003</v>
      </c>
      <c r="D22" s="54">
        <v>835593.70762477897</v>
      </c>
      <c r="E22" s="54">
        <v>780196.75128639105</v>
      </c>
      <c r="F22" s="54">
        <v>55396.956338388198</v>
      </c>
      <c r="G22" s="54">
        <v>780196.75128639105</v>
      </c>
      <c r="H22" s="54">
        <v>6.6296521662252694E-2</v>
      </c>
    </row>
    <row r="23" spans="1:8" ht="14.25">
      <c r="A23" s="54">
        <v>22</v>
      </c>
      <c r="B23" s="55">
        <v>36</v>
      </c>
      <c r="C23" s="54">
        <v>130498.05499999999</v>
      </c>
      <c r="D23" s="54">
        <v>659364.75843982305</v>
      </c>
      <c r="E23" s="54">
        <v>540902.13050773495</v>
      </c>
      <c r="F23" s="54">
        <v>118462.627932088</v>
      </c>
      <c r="G23" s="54">
        <v>540902.13050773495</v>
      </c>
      <c r="H23" s="54">
        <v>0.179661752339316</v>
      </c>
    </row>
    <row r="24" spans="1:8" ht="14.25">
      <c r="A24" s="54">
        <v>23</v>
      </c>
      <c r="B24" s="55">
        <v>37</v>
      </c>
      <c r="C24" s="54">
        <v>150351.82500000001</v>
      </c>
      <c r="D24" s="54">
        <v>1077630.9558822999</v>
      </c>
      <c r="E24" s="54">
        <v>902242.76062672399</v>
      </c>
      <c r="F24" s="54">
        <v>175388.19525557701</v>
      </c>
      <c r="G24" s="54">
        <v>902242.76062672399</v>
      </c>
      <c r="H24" s="54">
        <v>0.16275348652357499</v>
      </c>
    </row>
    <row r="25" spans="1:8" ht="14.25">
      <c r="A25" s="54">
        <v>24</v>
      </c>
      <c r="B25" s="55">
        <v>38</v>
      </c>
      <c r="C25" s="54">
        <v>221282.37599999999</v>
      </c>
      <c r="D25" s="54">
        <v>947275.60234513297</v>
      </c>
      <c r="E25" s="54">
        <v>916882.18991061905</v>
      </c>
      <c r="F25" s="54">
        <v>30393.412434513299</v>
      </c>
      <c r="G25" s="54">
        <v>916882.18991061905</v>
      </c>
      <c r="H25" s="54">
        <v>3.2085078892847597E-2</v>
      </c>
    </row>
    <row r="26" spans="1:8" ht="14.25">
      <c r="A26" s="54">
        <v>25</v>
      </c>
      <c r="B26" s="55">
        <v>39</v>
      </c>
      <c r="C26" s="54">
        <v>81504.285999999993</v>
      </c>
      <c r="D26" s="54">
        <v>134229.348187792</v>
      </c>
      <c r="E26" s="54">
        <v>99837.547235218197</v>
      </c>
      <c r="F26" s="54">
        <v>34391.800952573903</v>
      </c>
      <c r="G26" s="54">
        <v>99837.547235218197</v>
      </c>
      <c r="H26" s="54">
        <v>0.25621670235974398</v>
      </c>
    </row>
    <row r="27" spans="1:8" ht="14.25">
      <c r="A27" s="54">
        <v>26</v>
      </c>
      <c r="B27" s="55">
        <v>40</v>
      </c>
      <c r="C27" s="54">
        <v>-1</v>
      </c>
      <c r="D27" s="54">
        <v>-3.2477999999999998</v>
      </c>
      <c r="E27" s="54">
        <v>-2.5672000000000001</v>
      </c>
      <c r="F27" s="54">
        <v>-0.68059999999999998</v>
      </c>
      <c r="G27" s="54">
        <v>-2.5672000000000001</v>
      </c>
      <c r="H27" s="54">
        <v>0.209557238746228</v>
      </c>
    </row>
    <row r="28" spans="1:8" ht="14.25">
      <c r="A28" s="54">
        <v>27</v>
      </c>
      <c r="B28" s="55">
        <v>42</v>
      </c>
      <c r="C28" s="54">
        <v>9941.5310000000009</v>
      </c>
      <c r="D28" s="54">
        <v>145597.2684</v>
      </c>
      <c r="E28" s="54">
        <v>127773.7669</v>
      </c>
      <c r="F28" s="54">
        <v>17823.501499999998</v>
      </c>
      <c r="G28" s="54">
        <v>127773.7669</v>
      </c>
      <c r="H28" s="54">
        <v>0.12241645530761899</v>
      </c>
    </row>
    <row r="29" spans="1:8" ht="14.25">
      <c r="A29" s="54">
        <v>28</v>
      </c>
      <c r="B29" s="55">
        <v>75</v>
      </c>
      <c r="C29" s="54">
        <v>515</v>
      </c>
      <c r="D29" s="54">
        <v>306885.89743589697</v>
      </c>
      <c r="E29" s="54">
        <v>290795.995299145</v>
      </c>
      <c r="F29" s="54">
        <v>16089.9021367521</v>
      </c>
      <c r="G29" s="54">
        <v>290795.995299145</v>
      </c>
      <c r="H29" s="54">
        <v>5.2429591164621703E-2</v>
      </c>
    </row>
    <row r="30" spans="1:8" ht="14.25">
      <c r="A30" s="54">
        <v>29</v>
      </c>
      <c r="B30" s="55">
        <v>76</v>
      </c>
      <c r="C30" s="54">
        <v>2101</v>
      </c>
      <c r="D30" s="54">
        <v>350285.88613162399</v>
      </c>
      <c r="E30" s="54">
        <v>326519.18870256399</v>
      </c>
      <c r="F30" s="54">
        <v>23766.697429059801</v>
      </c>
      <c r="G30" s="54">
        <v>326519.18870256399</v>
      </c>
      <c r="H30" s="54">
        <v>6.7849429194898295E-2</v>
      </c>
    </row>
    <row r="31" spans="1:8" ht="14.25">
      <c r="A31" s="54">
        <v>30</v>
      </c>
      <c r="B31" s="55">
        <v>99</v>
      </c>
      <c r="C31" s="54">
        <v>25</v>
      </c>
      <c r="D31" s="54">
        <v>20793.843657817099</v>
      </c>
      <c r="E31" s="54">
        <v>18168.6613720596</v>
      </c>
      <c r="F31" s="54">
        <v>2625.1822857575098</v>
      </c>
      <c r="G31" s="54">
        <v>18168.6613720596</v>
      </c>
      <c r="H31" s="54">
        <v>0.12624805346031401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2013-08-27T00:27:12Z</dcterms:modified>
</cp:coreProperties>
</file>