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0" l="1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<sst xmlns="http://schemas.openxmlformats.org/spreadsheetml/2006/main" count="114" uniqueCount="71">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</sst>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b0b05f2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26" Type="http://schemas.openxmlformats.org/officeDocument/2006/relationships/image" Target="cid:b8993aa413" TargetMode="External"/><Relationship Id="rId134" Type="http://schemas.openxmlformats.org/officeDocument/2006/relationships/image" Target="cid:c8af4f19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16" Type="http://schemas.openxmlformats.org/officeDocument/2006/relationships/image" Target="cid:99173458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137" Type="http://schemas.openxmlformats.org/officeDocument/2006/relationships/hyperlink" Target="cid:b0b05cc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" Type="http://schemas.openxmlformats.org/officeDocument/2006/relationships/hyperlink" Target="cid:883d552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b0b05f2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3" sqref="K1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17337066.757199999</v>
      </c>
      <c r="F3" s="25">
        <f>RA!I7</f>
        <v>1995060.7490000001</v>
      </c>
      <c r="G3" s="16">
        <f>E3-F3</f>
        <v>15342006.008199999</v>
      </c>
      <c r="H3" s="27">
        <f>RA!J7</f>
        <v>11.5074872637925</v>
      </c>
      <c r="I3" s="20">
        <f>SUM(I4:I39)</f>
        <v>17337072.151106745</v>
      </c>
      <c r="J3" s="21">
        <f>SUM(J4:J39)</f>
        <v>15342005.996812269</v>
      </c>
      <c r="K3" s="22">
        <f>E3-I3</f>
        <v>-5.3939067460596561</v>
      </c>
      <c r="L3" s="22">
        <f>G3-J3</f>
        <v>1.138773001730442E-2</v>
      </c>
    </row>
    <row r="4" spans="1:12">
      <c r="A4" s="59">
        <f>RA!A8</f>
        <v>41515</v>
      </c>
      <c r="B4" s="12">
        <v>12</v>
      </c>
      <c r="C4" s="56" t="s">
        <v>6</v>
      </c>
      <c r="D4" s="56"/>
      <c r="E4" s="15">
        <f>RA!D8</f>
        <v>643793.12569999998</v>
      </c>
      <c r="F4" s="25">
        <f>RA!I8</f>
        <v>134945.0582</v>
      </c>
      <c r="G4" s="16">
        <f t="shared" ref="G4:G39" si="0">E4-F4</f>
        <v>508848.0675</v>
      </c>
      <c r="H4" s="27">
        <f>RA!J8</f>
        <v>20.9609349359351</v>
      </c>
      <c r="I4" s="20">
        <f>VLOOKUP(B4,RMS!B:D,3,FALSE)</f>
        <v>643793.75613760704</v>
      </c>
      <c r="J4" s="21">
        <f>VLOOKUP(B4,RMS!B:E,4,FALSE)</f>
        <v>508848.05994359002</v>
      </c>
      <c r="K4" s="22">
        <f t="shared" ref="K4:K39" si="1">E4-I4</f>
        <v>-0.63043760706204921</v>
      </c>
      <c r="L4" s="22">
        <f t="shared" ref="L4:L39" si="2">G4-J4</f>
        <v>7.5564099824987352E-3</v>
      </c>
    </row>
    <row r="5" spans="1:12">
      <c r="A5" s="59"/>
      <c r="B5" s="12">
        <v>13</v>
      </c>
      <c r="C5" s="56" t="s">
        <v>7</v>
      </c>
      <c r="D5" s="56"/>
      <c r="E5" s="15">
        <f>RA!D9</f>
        <v>220220.46840000001</v>
      </c>
      <c r="F5" s="25">
        <f>RA!I9</f>
        <v>38415.464399999997</v>
      </c>
      <c r="G5" s="16">
        <f t="shared" si="0"/>
        <v>181805.00400000002</v>
      </c>
      <c r="H5" s="27">
        <f>RA!J9</f>
        <v>17.4440934937181</v>
      </c>
      <c r="I5" s="20">
        <f>VLOOKUP(B5,RMS!B:D,3,FALSE)</f>
        <v>220220.57351422001</v>
      </c>
      <c r="J5" s="21">
        <f>VLOOKUP(B5,RMS!B:E,4,FALSE)</f>
        <v>181805.00469919801</v>
      </c>
      <c r="K5" s="22">
        <f t="shared" si="1"/>
        <v>-0.10511422000126913</v>
      </c>
      <c r="L5" s="22">
        <f t="shared" si="2"/>
        <v>-6.9919798988848925E-4</v>
      </c>
    </row>
    <row r="6" spans="1:12">
      <c r="A6" s="59"/>
      <c r="B6" s="12">
        <v>14</v>
      </c>
      <c r="C6" s="56" t="s">
        <v>8</v>
      </c>
      <c r="D6" s="56"/>
      <c r="E6" s="15">
        <f>RA!D10</f>
        <v>156606.5263</v>
      </c>
      <c r="F6" s="25">
        <f>RA!I10</f>
        <v>30757.302800000001</v>
      </c>
      <c r="G6" s="16">
        <f t="shared" si="0"/>
        <v>125849.22349999999</v>
      </c>
      <c r="H6" s="27">
        <f>RA!J10</f>
        <v>19.639860181229199</v>
      </c>
      <c r="I6" s="20">
        <f>VLOOKUP(B6,RMS!B:D,3,FALSE)</f>
        <v>156609.000548718</v>
      </c>
      <c r="J6" s="21">
        <f>VLOOKUP(B6,RMS!B:E,4,FALSE)</f>
        <v>125849.22298547</v>
      </c>
      <c r="K6" s="22">
        <f t="shared" si="1"/>
        <v>-2.4742487180046737</v>
      </c>
      <c r="L6" s="22">
        <f t="shared" si="2"/>
        <v>5.1452999468892813E-4</v>
      </c>
    </row>
    <row r="7" spans="1:12">
      <c r="A7" s="59"/>
      <c r="B7" s="12">
        <v>15</v>
      </c>
      <c r="C7" s="56" t="s">
        <v>9</v>
      </c>
      <c r="D7" s="56"/>
      <c r="E7" s="15">
        <f>RA!D11</f>
        <v>53130.417200000004</v>
      </c>
      <c r="F7" s="25">
        <f>RA!I11</f>
        <v>9998.6653999999999</v>
      </c>
      <c r="G7" s="16">
        <f t="shared" si="0"/>
        <v>43131.751800000005</v>
      </c>
      <c r="H7" s="27">
        <f>RA!J11</f>
        <v>18.819098224585399</v>
      </c>
      <c r="I7" s="20">
        <f>VLOOKUP(B7,RMS!B:D,3,FALSE)</f>
        <v>53130.452622222198</v>
      </c>
      <c r="J7" s="21">
        <f>VLOOKUP(B7,RMS!B:E,4,FALSE)</f>
        <v>43131.751722222201</v>
      </c>
      <c r="K7" s="22">
        <f t="shared" si="1"/>
        <v>-3.5422222194029018E-2</v>
      </c>
      <c r="L7" s="22">
        <f t="shared" si="2"/>
        <v>7.7777804108336568E-5</v>
      </c>
    </row>
    <row r="8" spans="1:12">
      <c r="A8" s="59"/>
      <c r="B8" s="12">
        <v>16</v>
      </c>
      <c r="C8" s="56" t="s">
        <v>10</v>
      </c>
      <c r="D8" s="56"/>
      <c r="E8" s="15">
        <f>RA!D12</f>
        <v>190708.00409999999</v>
      </c>
      <c r="F8" s="25">
        <f>RA!I12</f>
        <v>11345.9802</v>
      </c>
      <c r="G8" s="16">
        <f t="shared" si="0"/>
        <v>179362.0239</v>
      </c>
      <c r="H8" s="27">
        <f>RA!J12</f>
        <v>5.9493990582852501</v>
      </c>
      <c r="I8" s="20">
        <f>VLOOKUP(B8,RMS!B:D,3,FALSE)</f>
        <v>190708.02324444399</v>
      </c>
      <c r="J8" s="21">
        <f>VLOOKUP(B8,RMS!B:E,4,FALSE)</f>
        <v>179362.01658974399</v>
      </c>
      <c r="K8" s="22">
        <f t="shared" si="1"/>
        <v>-1.9144443998811767E-2</v>
      </c>
      <c r="L8" s="22">
        <f t="shared" si="2"/>
        <v>7.3102560127153993E-3</v>
      </c>
    </row>
    <row r="9" spans="1:12">
      <c r="A9" s="59"/>
      <c r="B9" s="12">
        <v>17</v>
      </c>
      <c r="C9" s="56" t="s">
        <v>11</v>
      </c>
      <c r="D9" s="56"/>
      <c r="E9" s="15">
        <f>RA!D13</f>
        <v>336528.06640000001</v>
      </c>
      <c r="F9" s="25">
        <f>RA!I13</f>
        <v>85467.536099999998</v>
      </c>
      <c r="G9" s="16">
        <f t="shared" si="0"/>
        <v>251060.53030000001</v>
      </c>
      <c r="H9" s="27">
        <f>RA!J13</f>
        <v>25.396852338138299</v>
      </c>
      <c r="I9" s="20">
        <f>VLOOKUP(B9,RMS!B:D,3,FALSE)</f>
        <v>336528.36498803401</v>
      </c>
      <c r="J9" s="21">
        <f>VLOOKUP(B9,RMS!B:E,4,FALSE)</f>
        <v>251060.529301709</v>
      </c>
      <c r="K9" s="22">
        <f t="shared" si="1"/>
        <v>-0.29858803399838507</v>
      </c>
      <c r="L9" s="22">
        <f t="shared" si="2"/>
        <v>9.9829101236537099E-4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125161.255</v>
      </c>
      <c r="F10" s="25">
        <f>RA!I14</f>
        <v>16281.0885</v>
      </c>
      <c r="G10" s="16">
        <f t="shared" si="0"/>
        <v>108880.16650000001</v>
      </c>
      <c r="H10" s="27">
        <f>RA!J14</f>
        <v>13.008089843777899</v>
      </c>
      <c r="I10" s="20">
        <f>VLOOKUP(B10,RMS!B:D,3,FALSE)</f>
        <v>125161.24978547001</v>
      </c>
      <c r="J10" s="21">
        <f>VLOOKUP(B10,RMS!B:E,4,FALSE)</f>
        <v>108880.163917949</v>
      </c>
      <c r="K10" s="22">
        <f t="shared" si="1"/>
        <v>5.2145299996482208E-3</v>
      </c>
      <c r="L10" s="22">
        <f t="shared" si="2"/>
        <v>2.5820510054472834E-3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82759.944799999997</v>
      </c>
      <c r="F11" s="25">
        <f>RA!I15</f>
        <v>10545.5249</v>
      </c>
      <c r="G11" s="16">
        <f t="shared" si="0"/>
        <v>72214.419899999994</v>
      </c>
      <c r="H11" s="27">
        <f>RA!J15</f>
        <v>12.742305381528</v>
      </c>
      <c r="I11" s="20">
        <f>VLOOKUP(B11,RMS!B:D,3,FALSE)</f>
        <v>82760.020390598307</v>
      </c>
      <c r="J11" s="21">
        <f>VLOOKUP(B11,RMS!B:E,4,FALSE)</f>
        <v>72214.421684615401</v>
      </c>
      <c r="K11" s="22">
        <f t="shared" si="1"/>
        <v>-7.5590598309645429E-2</v>
      </c>
      <c r="L11" s="22">
        <f t="shared" si="2"/>
        <v>-1.7846154078142717E-3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931031.48849999998</v>
      </c>
      <c r="F12" s="25">
        <f>RA!I16</f>
        <v>82436.085200000001</v>
      </c>
      <c r="G12" s="16">
        <f t="shared" si="0"/>
        <v>848595.40330000001</v>
      </c>
      <c r="H12" s="27">
        <f>RA!J16</f>
        <v>8.8542746639873702</v>
      </c>
      <c r="I12" s="20">
        <f>VLOOKUP(B12,RMS!B:D,3,FALSE)</f>
        <v>931030.98</v>
      </c>
      <c r="J12" s="21">
        <f>VLOOKUP(B12,RMS!B:E,4,FALSE)</f>
        <v>848595.40330000001</v>
      </c>
      <c r="K12" s="22">
        <f t="shared" si="1"/>
        <v>0.50849999999627471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540342.36939999997</v>
      </c>
      <c r="F13" s="25">
        <f>RA!I17</f>
        <v>72850.748699999996</v>
      </c>
      <c r="G13" s="16">
        <f t="shared" si="0"/>
        <v>467491.62069999997</v>
      </c>
      <c r="H13" s="27">
        <f>RA!J17</f>
        <v>13.482331356116701</v>
      </c>
      <c r="I13" s="20">
        <f>VLOOKUP(B13,RMS!B:D,3,FALSE)</f>
        <v>540342.41209743603</v>
      </c>
      <c r="J13" s="21">
        <f>VLOOKUP(B13,RMS!B:E,4,FALSE)</f>
        <v>467491.61835042702</v>
      </c>
      <c r="K13" s="22">
        <f t="shared" si="1"/>
        <v>-4.2697436059825122E-2</v>
      </c>
      <c r="L13" s="22">
        <f t="shared" si="2"/>
        <v>2.3495729546993971E-3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1682950.6502</v>
      </c>
      <c r="F14" s="25">
        <f>RA!I18</f>
        <v>215133.2401</v>
      </c>
      <c r="G14" s="16">
        <f t="shared" si="0"/>
        <v>1467817.4101</v>
      </c>
      <c r="H14" s="27">
        <f>RA!J18</f>
        <v>12.7830985462606</v>
      </c>
      <c r="I14" s="20">
        <f>VLOOKUP(B14,RMS!B:D,3,FALSE)</f>
        <v>1682950.9984085499</v>
      </c>
      <c r="J14" s="21">
        <f>VLOOKUP(B14,RMS!B:E,4,FALSE)</f>
        <v>1467817.4106170901</v>
      </c>
      <c r="K14" s="22">
        <f t="shared" si="1"/>
        <v>-0.34820854989811778</v>
      </c>
      <c r="L14" s="22">
        <f t="shared" si="2"/>
        <v>-5.1709008403122425E-4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526036.98529999994</v>
      </c>
      <c r="F15" s="25">
        <f>RA!I19</f>
        <v>44158.234799999998</v>
      </c>
      <c r="G15" s="16">
        <f t="shared" si="0"/>
        <v>481878.75049999997</v>
      </c>
      <c r="H15" s="27">
        <f>RA!J19</f>
        <v>8.3945114191574302</v>
      </c>
      <c r="I15" s="20">
        <f>VLOOKUP(B15,RMS!B:D,3,FALSE)</f>
        <v>526037.00569914503</v>
      </c>
      <c r="J15" s="21">
        <f>VLOOKUP(B15,RMS!B:E,4,FALSE)</f>
        <v>481878.75058034202</v>
      </c>
      <c r="K15" s="22">
        <f t="shared" si="1"/>
        <v>-2.0399145083501935E-2</v>
      </c>
      <c r="L15" s="22">
        <f t="shared" si="2"/>
        <v>-8.0342055298388004E-5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1178020.3485000001</v>
      </c>
      <c r="F16" s="25">
        <f>RA!I20</f>
        <v>27548.6253</v>
      </c>
      <c r="G16" s="16">
        <f t="shared" si="0"/>
        <v>1150471.7232000001</v>
      </c>
      <c r="H16" s="27">
        <f>RA!J20</f>
        <v>2.3385525840091201</v>
      </c>
      <c r="I16" s="20">
        <f>VLOOKUP(B16,RMS!B:D,3,FALSE)</f>
        <v>1178020.3267000001</v>
      </c>
      <c r="J16" s="21">
        <f>VLOOKUP(B16,RMS!B:E,4,FALSE)</f>
        <v>1150471.7231999999</v>
      </c>
      <c r="K16" s="22">
        <f t="shared" si="1"/>
        <v>2.1799999987706542E-2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328802.11</v>
      </c>
      <c r="F17" s="25">
        <f>RA!I21</f>
        <v>40610.167099999999</v>
      </c>
      <c r="G17" s="16">
        <f t="shared" si="0"/>
        <v>288191.94289999997</v>
      </c>
      <c r="H17" s="27">
        <f>RA!J21</f>
        <v>12.350944797769101</v>
      </c>
      <c r="I17" s="20">
        <f>VLOOKUP(B17,RMS!B:D,3,FALSE)</f>
        <v>328802.059034415</v>
      </c>
      <c r="J17" s="21">
        <f>VLOOKUP(B17,RMS!B:E,4,FALSE)</f>
        <v>288191.94277581101</v>
      </c>
      <c r="K17" s="22">
        <f t="shared" si="1"/>
        <v>5.0965584989171475E-2</v>
      </c>
      <c r="L17" s="22">
        <f t="shared" si="2"/>
        <v>1.2418895494192839E-4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1194653.2701000001</v>
      </c>
      <c r="F18" s="25">
        <f>RA!I22</f>
        <v>143598.2107</v>
      </c>
      <c r="G18" s="16">
        <f t="shared" si="0"/>
        <v>1051055.0594000001</v>
      </c>
      <c r="H18" s="27">
        <f>RA!J22</f>
        <v>12.020074300552499</v>
      </c>
      <c r="I18" s="20">
        <f>VLOOKUP(B18,RMS!B:D,3,FALSE)</f>
        <v>1194653.7743017699</v>
      </c>
      <c r="J18" s="21">
        <f>VLOOKUP(B18,RMS!B:E,4,FALSE)</f>
        <v>1051055.0609114999</v>
      </c>
      <c r="K18" s="22">
        <f t="shared" si="1"/>
        <v>-0.50420176982879639</v>
      </c>
      <c r="L18" s="22">
        <f t="shared" si="2"/>
        <v>-1.5114997513592243E-3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3017511.3563000001</v>
      </c>
      <c r="F19" s="25">
        <f>RA!I23</f>
        <v>285593.337</v>
      </c>
      <c r="G19" s="16">
        <f t="shared" si="0"/>
        <v>2731918.0193000003</v>
      </c>
      <c r="H19" s="27">
        <f>RA!J23</f>
        <v>9.4645323008887594</v>
      </c>
      <c r="I19" s="20">
        <f>VLOOKUP(B19,RMS!B:D,3,FALSE)</f>
        <v>3017513.0896179499</v>
      </c>
      <c r="J19" s="21">
        <f>VLOOKUP(B19,RMS!B:E,4,FALSE)</f>
        <v>2731918.0691504302</v>
      </c>
      <c r="K19" s="22">
        <f t="shared" si="1"/>
        <v>-1.733317949809134</v>
      </c>
      <c r="L19" s="22">
        <f t="shared" si="2"/>
        <v>-4.9850429873913527E-2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319767.42359999998</v>
      </c>
      <c r="F20" s="25">
        <f>RA!I24</f>
        <v>55946.975400000003</v>
      </c>
      <c r="G20" s="16">
        <f t="shared" si="0"/>
        <v>263820.44819999998</v>
      </c>
      <c r="H20" s="27">
        <f>RA!J24</f>
        <v>17.496146033307198</v>
      </c>
      <c r="I20" s="20">
        <f>VLOOKUP(B20,RMS!B:D,3,FALSE)</f>
        <v>319767.44206768798</v>
      </c>
      <c r="J20" s="21">
        <f>VLOOKUP(B20,RMS!B:E,4,FALSE)</f>
        <v>263820.43535315001</v>
      </c>
      <c r="K20" s="22">
        <f t="shared" si="1"/>
        <v>-1.8467688001692295E-2</v>
      </c>
      <c r="L20" s="22">
        <f t="shared" si="2"/>
        <v>1.2846849975176156E-2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216786.13039999999</v>
      </c>
      <c r="F21" s="25">
        <f>RA!I25</f>
        <v>22080.438200000001</v>
      </c>
      <c r="G21" s="16">
        <f t="shared" si="0"/>
        <v>194705.69219999999</v>
      </c>
      <c r="H21" s="27">
        <f>RA!J25</f>
        <v>10.1853555664556</v>
      </c>
      <c r="I21" s="20">
        <f>VLOOKUP(B21,RMS!B:D,3,FALSE)</f>
        <v>216786.126971349</v>
      </c>
      <c r="J21" s="21">
        <f>VLOOKUP(B21,RMS!B:E,4,FALSE)</f>
        <v>194705.70452749901</v>
      </c>
      <c r="K21" s="22">
        <f t="shared" si="1"/>
        <v>3.4286509908270091E-3</v>
      </c>
      <c r="L21" s="22">
        <f t="shared" si="2"/>
        <v>-1.2327499018283561E-2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428560.99489999999</v>
      </c>
      <c r="F22" s="25">
        <f>RA!I26</f>
        <v>95185.232300000003</v>
      </c>
      <c r="G22" s="16">
        <f t="shared" si="0"/>
        <v>333375.76260000002</v>
      </c>
      <c r="H22" s="27">
        <f>RA!J26</f>
        <v>22.210428254724999</v>
      </c>
      <c r="I22" s="20">
        <f>VLOOKUP(B22,RMS!B:D,3,FALSE)</f>
        <v>428560.97467553098</v>
      </c>
      <c r="J22" s="21">
        <f>VLOOKUP(B22,RMS!B:E,4,FALSE)</f>
        <v>333375.74208112701</v>
      </c>
      <c r="K22" s="22">
        <f t="shared" si="1"/>
        <v>2.022446901537478E-2</v>
      </c>
      <c r="L22" s="22">
        <f t="shared" si="2"/>
        <v>2.0518873003311455E-2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285085.32679999998</v>
      </c>
      <c r="F23" s="25">
        <f>RA!I27</f>
        <v>89564.380699999994</v>
      </c>
      <c r="G23" s="16">
        <f t="shared" si="0"/>
        <v>195520.9461</v>
      </c>
      <c r="H23" s="27">
        <f>RA!J27</f>
        <v>31.4166925759856</v>
      </c>
      <c r="I23" s="20">
        <f>VLOOKUP(B23,RMS!B:D,3,FALSE)</f>
        <v>285085.32689779898</v>
      </c>
      <c r="J23" s="21">
        <f>VLOOKUP(B23,RMS!B:E,4,FALSE)</f>
        <v>195520.92879618201</v>
      </c>
      <c r="K23" s="22">
        <f t="shared" si="1"/>
        <v>-9.7798998467624187E-5</v>
      </c>
      <c r="L23" s="22">
        <f t="shared" si="2"/>
        <v>1.7303817992797121E-2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882830.8138</v>
      </c>
      <c r="F24" s="25">
        <f>RA!I28</f>
        <v>61507.786099999998</v>
      </c>
      <c r="G24" s="16">
        <f t="shared" si="0"/>
        <v>821323.02769999998</v>
      </c>
      <c r="H24" s="27">
        <f>RA!J28</f>
        <v>6.9671091151938702</v>
      </c>
      <c r="I24" s="20">
        <f>VLOOKUP(B24,RMS!B:D,3,FALSE)</f>
        <v>882830.81343274296</v>
      </c>
      <c r="J24" s="21">
        <f>VLOOKUP(B24,RMS!B:E,4,FALSE)</f>
        <v>821323.023491728</v>
      </c>
      <c r="K24" s="22">
        <f t="shared" si="1"/>
        <v>3.6725704558193684E-4</v>
      </c>
      <c r="L24" s="22">
        <f t="shared" si="2"/>
        <v>4.2082719737663865E-3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771322.96680000005</v>
      </c>
      <c r="F25" s="25">
        <f>RA!I29</f>
        <v>116849.3397</v>
      </c>
      <c r="G25" s="16">
        <f t="shared" si="0"/>
        <v>654473.62710000004</v>
      </c>
      <c r="H25" s="27">
        <f>RA!J29</f>
        <v>15.1492104772628</v>
      </c>
      <c r="I25" s="20">
        <f>VLOOKUP(B25,RMS!B:D,3,FALSE)</f>
        <v>771322.96548761101</v>
      </c>
      <c r="J25" s="21">
        <f>VLOOKUP(B25,RMS!B:E,4,FALSE)</f>
        <v>654473.57040064095</v>
      </c>
      <c r="K25" s="22">
        <f t="shared" si="1"/>
        <v>1.31238903850317E-3</v>
      </c>
      <c r="L25" s="22">
        <f t="shared" si="2"/>
        <v>5.6699359090998769E-2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1224715.919</v>
      </c>
      <c r="F26" s="25">
        <f>RA!I30</f>
        <v>173778.0981</v>
      </c>
      <c r="G26" s="16">
        <f t="shared" si="0"/>
        <v>1050937.8208999999</v>
      </c>
      <c r="H26" s="27">
        <f>RA!J30</f>
        <v>14.189257721243001</v>
      </c>
      <c r="I26" s="20">
        <f>VLOOKUP(B26,RMS!B:D,3,FALSE)</f>
        <v>1224715.92281681</v>
      </c>
      <c r="J26" s="21">
        <f>VLOOKUP(B26,RMS!B:E,4,FALSE)</f>
        <v>1050937.78379714</v>
      </c>
      <c r="K26" s="22">
        <f t="shared" si="1"/>
        <v>-3.8168099708855152E-3</v>
      </c>
      <c r="L26" s="22">
        <f t="shared" si="2"/>
        <v>3.7102859932929277E-2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1027366.8372</v>
      </c>
      <c r="F27" s="25">
        <f>RA!I31</f>
        <v>26856.185799999999</v>
      </c>
      <c r="G27" s="16">
        <f t="shared" si="0"/>
        <v>1000510.6514</v>
      </c>
      <c r="H27" s="27">
        <f>RA!J31</f>
        <v>2.61407949211153</v>
      </c>
      <c r="I27" s="20">
        <f>VLOOKUP(B27,RMS!B:D,3,FALSE)</f>
        <v>1027366.65736018</v>
      </c>
      <c r="J27" s="21">
        <f>VLOOKUP(B27,RMS!B:E,4,FALSE)</f>
        <v>1000510.7413141601</v>
      </c>
      <c r="K27" s="22">
        <f t="shared" si="1"/>
        <v>0.17983981990255415</v>
      </c>
      <c r="L27" s="22">
        <f t="shared" si="2"/>
        <v>-8.9914160082116723E-2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130791.15300000001</v>
      </c>
      <c r="F28" s="25">
        <f>RA!I32</f>
        <v>32644.010900000001</v>
      </c>
      <c r="G28" s="16">
        <f t="shared" si="0"/>
        <v>98147.142099999997</v>
      </c>
      <c r="H28" s="27">
        <f>RA!J32</f>
        <v>24.958883036989501</v>
      </c>
      <c r="I28" s="20">
        <f>VLOOKUP(B28,RMS!B:D,3,FALSE)</f>
        <v>130791.037206482</v>
      </c>
      <c r="J28" s="21">
        <f>VLOOKUP(B28,RMS!B:E,4,FALSE)</f>
        <v>98147.147424481605</v>
      </c>
      <c r="K28" s="22">
        <f t="shared" si="1"/>
        <v>0.1157935180090135</v>
      </c>
      <c r="L28" s="22">
        <f t="shared" si="2"/>
        <v>-5.324481608113274E-3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24.1953</v>
      </c>
      <c r="F29" s="25">
        <f>RA!I33</f>
        <v>5.3513000000000002</v>
      </c>
      <c r="G29" s="16">
        <f t="shared" si="0"/>
        <v>18.844000000000001</v>
      </c>
      <c r="H29" s="27">
        <f>RA!J33</f>
        <v>22.117105388236599</v>
      </c>
      <c r="I29" s="20">
        <f>VLOOKUP(B29,RMS!B:D,3,FALSE)</f>
        <v>24.1952</v>
      </c>
      <c r="J29" s="21">
        <f>VLOOKUP(B29,RMS!B:E,4,FALSE)</f>
        <v>18.844000000000001</v>
      </c>
      <c r="K29" s="22">
        <f t="shared" si="1"/>
        <v>9.9999999999766942E-5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160846.66390000001</v>
      </c>
      <c r="F31" s="25">
        <f>RA!I35</f>
        <v>22502.3946</v>
      </c>
      <c r="G31" s="16">
        <f t="shared" si="0"/>
        <v>138344.26930000001</v>
      </c>
      <c r="H31" s="27">
        <f>RA!J35</f>
        <v>13.989966626842801</v>
      </c>
      <c r="I31" s="20">
        <f>VLOOKUP(B31,RMS!B:D,3,FALSE)</f>
        <v>160846.663</v>
      </c>
      <c r="J31" s="21">
        <f>VLOOKUP(B31,RMS!B:E,4,FALSE)</f>
        <v>138344.26459999999</v>
      </c>
      <c r="K31" s="22">
        <f t="shared" si="1"/>
        <v>9.0000001364387572E-4</v>
      </c>
      <c r="L31" s="22">
        <f t="shared" si="2"/>
        <v>4.7000000195112079E-3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263398.72759999998</v>
      </c>
      <c r="F35" s="25">
        <f>RA!I39</f>
        <v>15595.099899999999</v>
      </c>
      <c r="G35" s="16">
        <f t="shared" si="0"/>
        <v>247803.62769999998</v>
      </c>
      <c r="H35" s="27">
        <f>RA!J39</f>
        <v>5.9207195274241702</v>
      </c>
      <c r="I35" s="20">
        <f>VLOOKUP(B35,RMS!B:D,3,FALSE)</f>
        <v>263398.72649572598</v>
      </c>
      <c r="J35" s="21">
        <f>VLOOKUP(B35,RMS!B:E,4,FALSE)</f>
        <v>247803.62897435899</v>
      </c>
      <c r="K35" s="22">
        <f t="shared" si="1"/>
        <v>1.1042740079574287E-3</v>
      </c>
      <c r="L35" s="22">
        <f t="shared" si="2"/>
        <v>-1.2743590050376952E-3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382180.60320000001</v>
      </c>
      <c r="F36" s="25">
        <f>RA!I40</f>
        <v>25286.738799999999</v>
      </c>
      <c r="G36" s="16">
        <f t="shared" si="0"/>
        <v>356893.86440000002</v>
      </c>
      <c r="H36" s="27">
        <f>RA!J40</f>
        <v>6.6164369903323204</v>
      </c>
      <c r="I36" s="20">
        <f>VLOOKUP(B36,RMS!B:D,3,FALSE)</f>
        <v>382180.59656581201</v>
      </c>
      <c r="J36" s="21">
        <f>VLOOKUP(B36,RMS!B:E,4,FALSE)</f>
        <v>356893.86477008503</v>
      </c>
      <c r="K36" s="22">
        <f t="shared" si="1"/>
        <v>6.6341880010440946E-3</v>
      </c>
      <c r="L36" s="22">
        <f t="shared" si="2"/>
        <v>-3.7008500657975674E-4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35132.6155</v>
      </c>
      <c r="F39" s="25">
        <f>RA!I43</f>
        <v>7573.4477999999999</v>
      </c>
      <c r="G39" s="16">
        <f t="shared" si="0"/>
        <v>27559.167699999998</v>
      </c>
      <c r="H39" s="27">
        <f>RA!J43</f>
        <v>21.556743476727501</v>
      </c>
      <c r="I39" s="20">
        <f>VLOOKUP(B39,RMS!B:D,3,FALSE)</f>
        <v>35132.615838438804</v>
      </c>
      <c r="J39" s="21">
        <f>VLOOKUP(B39,RMS!B:E,4,FALSE)</f>
        <v>27559.167551622399</v>
      </c>
      <c r="K39" s="22">
        <f t="shared" si="1"/>
        <v>-3.3843880373751745E-4</v>
      </c>
      <c r="L39" s="22">
        <f t="shared" si="2"/>
        <v>1.4837759954389185E-4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0" t="s">
        <v>54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0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1" t="s">
        <v>55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5" t="s">
        <v>4</v>
      </c>
      <c r="C6" s="6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7" t="s">
        <v>5</v>
      </c>
      <c r="B7" s="68"/>
      <c r="C7" s="69"/>
      <c r="D7" s="39">
        <v>17337066.757199999</v>
      </c>
      <c r="E7" s="39">
        <v>20036114</v>
      </c>
      <c r="F7" s="40">
        <v>86.529088211416706</v>
      </c>
      <c r="G7" s="41"/>
      <c r="H7" s="41"/>
      <c r="I7" s="39">
        <v>1995060.7490000001</v>
      </c>
      <c r="J7" s="40">
        <v>11.5074872637925</v>
      </c>
      <c r="K7" s="41"/>
      <c r="L7" s="41"/>
      <c r="M7" s="41"/>
      <c r="N7" s="39">
        <v>482959466.22589999</v>
      </c>
      <c r="O7" s="39">
        <v>1847929964.0912001</v>
      </c>
      <c r="P7" s="39">
        <v>1101354</v>
      </c>
      <c r="Q7" s="39">
        <v>1046853</v>
      </c>
      <c r="R7" s="40">
        <v>5.2061750790225503</v>
      </c>
      <c r="S7" s="39">
        <v>15.741593308963299</v>
      </c>
      <c r="T7" s="39">
        <v>16.373544419321501</v>
      </c>
      <c r="U7" s="42">
        <v>-4.0145307908466998</v>
      </c>
    </row>
    <row r="8" spans="1:23" ht="12" thickBot="1">
      <c r="A8" s="70">
        <v>41515</v>
      </c>
      <c r="B8" s="60" t="s">
        <v>6</v>
      </c>
      <c r="C8" s="61"/>
      <c r="D8" s="43">
        <v>643793.12569999998</v>
      </c>
      <c r="E8" s="43">
        <v>665058</v>
      </c>
      <c r="F8" s="44">
        <v>96.802553416393806</v>
      </c>
      <c r="G8" s="45"/>
      <c r="H8" s="45"/>
      <c r="I8" s="43">
        <v>134945.0582</v>
      </c>
      <c r="J8" s="44">
        <v>20.9609349359351</v>
      </c>
      <c r="K8" s="45"/>
      <c r="L8" s="45"/>
      <c r="M8" s="45"/>
      <c r="N8" s="43">
        <v>15695081.494999999</v>
      </c>
      <c r="O8" s="43">
        <v>58148732.612999998</v>
      </c>
      <c r="P8" s="43">
        <v>30715</v>
      </c>
      <c r="Q8" s="43">
        <v>30483</v>
      </c>
      <c r="R8" s="44">
        <v>0.76107994619951702</v>
      </c>
      <c r="S8" s="43">
        <v>20.960218971186698</v>
      </c>
      <c r="T8" s="43">
        <v>19.894295482728101</v>
      </c>
      <c r="U8" s="46">
        <v>5.0854596983167397</v>
      </c>
    </row>
    <row r="9" spans="1:23" ht="12" thickBot="1">
      <c r="A9" s="71"/>
      <c r="B9" s="60" t="s">
        <v>7</v>
      </c>
      <c r="C9" s="61"/>
      <c r="D9" s="43">
        <v>220220.46840000001</v>
      </c>
      <c r="E9" s="43">
        <v>222644</v>
      </c>
      <c r="F9" s="44">
        <v>98.911476797039199</v>
      </c>
      <c r="G9" s="45"/>
      <c r="H9" s="45"/>
      <c r="I9" s="43">
        <v>38415.464399999997</v>
      </c>
      <c r="J9" s="44">
        <v>17.4440934937181</v>
      </c>
      <c r="K9" s="45"/>
      <c r="L9" s="45"/>
      <c r="M9" s="45"/>
      <c r="N9" s="43">
        <v>4252728.2960000001</v>
      </c>
      <c r="O9" s="43">
        <v>12825290.241900001</v>
      </c>
      <c r="P9" s="43">
        <v>11145</v>
      </c>
      <c r="Q9" s="43">
        <v>10669</v>
      </c>
      <c r="R9" s="44">
        <v>4.4615240416159097</v>
      </c>
      <c r="S9" s="43">
        <v>19.759575450874799</v>
      </c>
      <c r="T9" s="43">
        <v>18.9559671478114</v>
      </c>
      <c r="U9" s="46">
        <v>4.0669310181349996</v>
      </c>
    </row>
    <row r="10" spans="1:23" ht="12" thickBot="1">
      <c r="A10" s="71"/>
      <c r="B10" s="60" t="s">
        <v>8</v>
      </c>
      <c r="C10" s="61"/>
      <c r="D10" s="43">
        <v>156606.5263</v>
      </c>
      <c r="E10" s="43">
        <v>164585</v>
      </c>
      <c r="F10" s="44">
        <v>95.152368867150699</v>
      </c>
      <c r="G10" s="45"/>
      <c r="H10" s="45"/>
      <c r="I10" s="43">
        <v>30757.302800000001</v>
      </c>
      <c r="J10" s="44">
        <v>19.639860181229199</v>
      </c>
      <c r="K10" s="45"/>
      <c r="L10" s="45"/>
      <c r="M10" s="45"/>
      <c r="N10" s="43">
        <v>4532252.6169999996</v>
      </c>
      <c r="O10" s="43">
        <v>18057523.8528</v>
      </c>
      <c r="P10" s="43">
        <v>102440</v>
      </c>
      <c r="Q10" s="43">
        <v>99145</v>
      </c>
      <c r="R10" s="44">
        <v>3.32341519995965</v>
      </c>
      <c r="S10" s="43">
        <v>1.52876343518157</v>
      </c>
      <c r="T10" s="43">
        <v>1.5349251288516801</v>
      </c>
      <c r="U10" s="46">
        <v>-0.403050827113764</v>
      </c>
    </row>
    <row r="11" spans="1:23" ht="12" thickBot="1">
      <c r="A11" s="71"/>
      <c r="B11" s="60" t="s">
        <v>9</v>
      </c>
      <c r="C11" s="61"/>
      <c r="D11" s="43">
        <v>53130.417200000004</v>
      </c>
      <c r="E11" s="43">
        <v>55651</v>
      </c>
      <c r="F11" s="44">
        <v>95.470732242008197</v>
      </c>
      <c r="G11" s="45"/>
      <c r="H11" s="45"/>
      <c r="I11" s="43">
        <v>9998.6653999999999</v>
      </c>
      <c r="J11" s="44">
        <v>18.819098224585399</v>
      </c>
      <c r="K11" s="45"/>
      <c r="L11" s="45"/>
      <c r="M11" s="45"/>
      <c r="N11" s="43">
        <v>1222538.8537000001</v>
      </c>
      <c r="O11" s="43">
        <v>5935355.2921000002</v>
      </c>
      <c r="P11" s="43">
        <v>2831</v>
      </c>
      <c r="Q11" s="43">
        <v>2619</v>
      </c>
      <c r="R11" s="44">
        <v>8.0946926307751106</v>
      </c>
      <c r="S11" s="43">
        <v>18.7673674320028</v>
      </c>
      <c r="T11" s="43">
        <v>17.344666055746501</v>
      </c>
      <c r="U11" s="46">
        <v>7.5807189336012799</v>
      </c>
    </row>
    <row r="12" spans="1:23" ht="12" thickBot="1">
      <c r="A12" s="71"/>
      <c r="B12" s="60" t="s">
        <v>10</v>
      </c>
      <c r="C12" s="61"/>
      <c r="D12" s="43">
        <v>190708.00409999999</v>
      </c>
      <c r="E12" s="43">
        <v>188602</v>
      </c>
      <c r="F12" s="44">
        <v>101.11663932514</v>
      </c>
      <c r="G12" s="45"/>
      <c r="H12" s="45"/>
      <c r="I12" s="43">
        <v>11345.9802</v>
      </c>
      <c r="J12" s="44">
        <v>5.9493990582852501</v>
      </c>
      <c r="K12" s="45"/>
      <c r="L12" s="45"/>
      <c r="M12" s="45"/>
      <c r="N12" s="43">
        <v>4339932.7573999995</v>
      </c>
      <c r="O12" s="43">
        <v>22492990.484900001</v>
      </c>
      <c r="P12" s="43">
        <v>2639</v>
      </c>
      <c r="Q12" s="43">
        <v>2242</v>
      </c>
      <c r="R12" s="44">
        <v>17.707404103479</v>
      </c>
      <c r="S12" s="43">
        <v>72.265253543008697</v>
      </c>
      <c r="T12" s="43">
        <v>69.080460437109707</v>
      </c>
      <c r="U12" s="46">
        <v>4.4070877077924804</v>
      </c>
    </row>
    <row r="13" spans="1:23" ht="12" thickBot="1">
      <c r="A13" s="71"/>
      <c r="B13" s="60" t="s">
        <v>11</v>
      </c>
      <c r="C13" s="61"/>
      <c r="D13" s="43">
        <v>336528.06640000001</v>
      </c>
      <c r="E13" s="43">
        <v>384004</v>
      </c>
      <c r="F13" s="44">
        <v>87.636604410370694</v>
      </c>
      <c r="G13" s="45"/>
      <c r="H13" s="45"/>
      <c r="I13" s="43">
        <v>85467.536099999998</v>
      </c>
      <c r="J13" s="44">
        <v>25.396852338138299</v>
      </c>
      <c r="K13" s="45"/>
      <c r="L13" s="45"/>
      <c r="M13" s="45"/>
      <c r="N13" s="43">
        <v>8337693.0932999998</v>
      </c>
      <c r="O13" s="43">
        <v>32290396.759399999</v>
      </c>
      <c r="P13" s="43">
        <v>14744</v>
      </c>
      <c r="Q13" s="43">
        <v>14426</v>
      </c>
      <c r="R13" s="44">
        <v>2.2043532510744401</v>
      </c>
      <c r="S13" s="43">
        <v>22.824746771568101</v>
      </c>
      <c r="T13" s="43">
        <v>22.2924534382365</v>
      </c>
      <c r="U13" s="46">
        <v>2.3320886696304401</v>
      </c>
    </row>
    <row r="14" spans="1:23" ht="12" thickBot="1">
      <c r="A14" s="71"/>
      <c r="B14" s="60" t="s">
        <v>12</v>
      </c>
      <c r="C14" s="61"/>
      <c r="D14" s="43">
        <v>125161.255</v>
      </c>
      <c r="E14" s="43">
        <v>131072</v>
      </c>
      <c r="F14" s="44">
        <v>95.4904594421387</v>
      </c>
      <c r="G14" s="45"/>
      <c r="H14" s="45"/>
      <c r="I14" s="43">
        <v>16281.0885</v>
      </c>
      <c r="J14" s="44">
        <v>13.008089843777899</v>
      </c>
      <c r="K14" s="45"/>
      <c r="L14" s="45"/>
      <c r="M14" s="45"/>
      <c r="N14" s="43">
        <v>3979878.4992999998</v>
      </c>
      <c r="O14" s="43">
        <v>17505423.5152</v>
      </c>
      <c r="P14" s="43">
        <v>2401</v>
      </c>
      <c r="Q14" s="43">
        <v>2261</v>
      </c>
      <c r="R14" s="44">
        <v>6.1919504643962897</v>
      </c>
      <c r="S14" s="43">
        <v>52.1288025822574</v>
      </c>
      <c r="T14" s="43">
        <v>48.447674657231303</v>
      </c>
      <c r="U14" s="46">
        <v>7.06160077093155</v>
      </c>
    </row>
    <row r="15" spans="1:23" ht="12" thickBot="1">
      <c r="A15" s="71"/>
      <c r="B15" s="60" t="s">
        <v>13</v>
      </c>
      <c r="C15" s="61"/>
      <c r="D15" s="43">
        <v>82759.944799999997</v>
      </c>
      <c r="E15" s="43">
        <v>97279</v>
      </c>
      <c r="F15" s="44">
        <v>85.074830950153697</v>
      </c>
      <c r="G15" s="45"/>
      <c r="H15" s="45"/>
      <c r="I15" s="43">
        <v>10545.5249</v>
      </c>
      <c r="J15" s="44">
        <v>12.742305381528</v>
      </c>
      <c r="K15" s="45"/>
      <c r="L15" s="45"/>
      <c r="M15" s="45"/>
      <c r="N15" s="43">
        <v>2598266.5871000001</v>
      </c>
      <c r="O15" s="43">
        <v>11678216.987299999</v>
      </c>
      <c r="P15" s="43">
        <v>4131</v>
      </c>
      <c r="Q15" s="43">
        <v>3821</v>
      </c>
      <c r="R15" s="44">
        <v>8.1130594085318002</v>
      </c>
      <c r="S15" s="43">
        <v>20.033876736867601</v>
      </c>
      <c r="T15" s="43">
        <v>19.089104370583598</v>
      </c>
      <c r="U15" s="46">
        <v>4.7158739104416201</v>
      </c>
    </row>
    <row r="16" spans="1:23" ht="12" thickBot="1">
      <c r="A16" s="71"/>
      <c r="B16" s="60" t="s">
        <v>14</v>
      </c>
      <c r="C16" s="61"/>
      <c r="D16" s="43">
        <v>931031.48849999998</v>
      </c>
      <c r="E16" s="43">
        <v>1027091</v>
      </c>
      <c r="F16" s="44">
        <v>90.647419605468301</v>
      </c>
      <c r="G16" s="45"/>
      <c r="H16" s="45"/>
      <c r="I16" s="43">
        <v>82436.085200000001</v>
      </c>
      <c r="J16" s="44">
        <v>8.8542746639873702</v>
      </c>
      <c r="K16" s="45"/>
      <c r="L16" s="45"/>
      <c r="M16" s="45"/>
      <c r="N16" s="43">
        <v>25140737.386999998</v>
      </c>
      <c r="O16" s="43">
        <v>101559286.3779</v>
      </c>
      <c r="P16" s="43">
        <v>72128</v>
      </c>
      <c r="Q16" s="43">
        <v>70225</v>
      </c>
      <c r="R16" s="44">
        <v>2.7098611605553602</v>
      </c>
      <c r="S16" s="43">
        <v>12.9080452598159</v>
      </c>
      <c r="T16" s="43">
        <v>12.2103371776433</v>
      </c>
      <c r="U16" s="46">
        <v>5.4052187463630297</v>
      </c>
    </row>
    <row r="17" spans="1:21" ht="12" thickBot="1">
      <c r="A17" s="71"/>
      <c r="B17" s="60" t="s">
        <v>15</v>
      </c>
      <c r="C17" s="61"/>
      <c r="D17" s="43">
        <v>540342.36939999997</v>
      </c>
      <c r="E17" s="43">
        <v>603934</v>
      </c>
      <c r="F17" s="44">
        <v>89.4704337560065</v>
      </c>
      <c r="G17" s="45"/>
      <c r="H17" s="45"/>
      <c r="I17" s="43">
        <v>72850.748699999996</v>
      </c>
      <c r="J17" s="44">
        <v>13.482331356116701</v>
      </c>
      <c r="K17" s="45"/>
      <c r="L17" s="45"/>
      <c r="M17" s="45"/>
      <c r="N17" s="43">
        <v>16776627.813999999</v>
      </c>
      <c r="O17" s="43">
        <v>70910464.202900007</v>
      </c>
      <c r="P17" s="43">
        <v>16520</v>
      </c>
      <c r="Q17" s="43">
        <v>16309</v>
      </c>
      <c r="R17" s="44">
        <v>1.2937641792875001</v>
      </c>
      <c r="S17" s="43">
        <v>32.708375871670697</v>
      </c>
      <c r="T17" s="43">
        <v>61.5636203078055</v>
      </c>
      <c r="U17" s="46">
        <v>-88.219740868047296</v>
      </c>
    </row>
    <row r="18" spans="1:21" ht="12" thickBot="1">
      <c r="A18" s="71"/>
      <c r="B18" s="60" t="s">
        <v>16</v>
      </c>
      <c r="C18" s="61"/>
      <c r="D18" s="43">
        <v>1682950.6502</v>
      </c>
      <c r="E18" s="43">
        <v>1648786</v>
      </c>
      <c r="F18" s="44">
        <v>102.072109430818</v>
      </c>
      <c r="G18" s="45"/>
      <c r="H18" s="45"/>
      <c r="I18" s="43">
        <v>215133.2401</v>
      </c>
      <c r="J18" s="44">
        <v>12.7830985462606</v>
      </c>
      <c r="K18" s="45"/>
      <c r="L18" s="45"/>
      <c r="M18" s="45"/>
      <c r="N18" s="43">
        <v>51958983.934699997</v>
      </c>
      <c r="O18" s="43">
        <v>184372344.25889999</v>
      </c>
      <c r="P18" s="43">
        <v>96672</v>
      </c>
      <c r="Q18" s="43">
        <v>93518</v>
      </c>
      <c r="R18" s="44">
        <v>3.37261275904104</v>
      </c>
      <c r="S18" s="43">
        <v>17.408873822823601</v>
      </c>
      <c r="T18" s="43">
        <v>17.117282959430302</v>
      </c>
      <c r="U18" s="46">
        <v>1.67495534955865</v>
      </c>
    </row>
    <row r="19" spans="1:21" ht="12" thickBot="1">
      <c r="A19" s="71"/>
      <c r="B19" s="60" t="s">
        <v>17</v>
      </c>
      <c r="C19" s="61"/>
      <c r="D19" s="43">
        <v>526036.98529999994</v>
      </c>
      <c r="E19" s="43">
        <v>586749</v>
      </c>
      <c r="F19" s="44">
        <v>89.652813264274897</v>
      </c>
      <c r="G19" s="45"/>
      <c r="H19" s="45"/>
      <c r="I19" s="43">
        <v>44158.234799999998</v>
      </c>
      <c r="J19" s="44">
        <v>8.3945114191574302</v>
      </c>
      <c r="K19" s="45"/>
      <c r="L19" s="45"/>
      <c r="M19" s="45"/>
      <c r="N19" s="43">
        <v>15269487.837200001</v>
      </c>
      <c r="O19" s="43">
        <v>63376923.975599997</v>
      </c>
      <c r="P19" s="43">
        <v>12130</v>
      </c>
      <c r="Q19" s="43">
        <v>12946</v>
      </c>
      <c r="R19" s="44">
        <v>-6.3031052062413098</v>
      </c>
      <c r="S19" s="43">
        <v>43.366610494641399</v>
      </c>
      <c r="T19" s="43">
        <v>60.854794569751299</v>
      </c>
      <c r="U19" s="46">
        <v>-40.326379847626797</v>
      </c>
    </row>
    <row r="20" spans="1:21" ht="12" thickBot="1">
      <c r="A20" s="71"/>
      <c r="B20" s="60" t="s">
        <v>18</v>
      </c>
      <c r="C20" s="61"/>
      <c r="D20" s="43">
        <v>1178020.3485000001</v>
      </c>
      <c r="E20" s="43">
        <v>1286697</v>
      </c>
      <c r="F20" s="44">
        <v>91.553827241378499</v>
      </c>
      <c r="G20" s="45"/>
      <c r="H20" s="45"/>
      <c r="I20" s="43">
        <v>27548.6253</v>
      </c>
      <c r="J20" s="44">
        <v>2.3385525840091201</v>
      </c>
      <c r="K20" s="45"/>
      <c r="L20" s="45"/>
      <c r="M20" s="45"/>
      <c r="N20" s="43">
        <v>27244537.395300001</v>
      </c>
      <c r="O20" s="43">
        <v>107183350.5017</v>
      </c>
      <c r="P20" s="43">
        <v>40051</v>
      </c>
      <c r="Q20" s="43">
        <v>36188</v>
      </c>
      <c r="R20" s="44">
        <v>10.6748093290594</v>
      </c>
      <c r="S20" s="43">
        <v>29.413007128411301</v>
      </c>
      <c r="T20" s="43">
        <v>24.085675538852701</v>
      </c>
      <c r="U20" s="46">
        <v>18.112162303910502</v>
      </c>
    </row>
    <row r="21" spans="1:21" ht="12" thickBot="1">
      <c r="A21" s="71"/>
      <c r="B21" s="60" t="s">
        <v>19</v>
      </c>
      <c r="C21" s="61"/>
      <c r="D21" s="43">
        <v>328802.11</v>
      </c>
      <c r="E21" s="43">
        <v>367507</v>
      </c>
      <c r="F21" s="44">
        <v>89.468257747471498</v>
      </c>
      <c r="G21" s="45"/>
      <c r="H21" s="45"/>
      <c r="I21" s="43">
        <v>40610.167099999999</v>
      </c>
      <c r="J21" s="44">
        <v>12.350944797769101</v>
      </c>
      <c r="K21" s="45"/>
      <c r="L21" s="45"/>
      <c r="M21" s="45"/>
      <c r="N21" s="43">
        <v>10591861.909399999</v>
      </c>
      <c r="O21" s="43">
        <v>38921162.969300002</v>
      </c>
      <c r="P21" s="43">
        <v>32910</v>
      </c>
      <c r="Q21" s="43">
        <v>33004</v>
      </c>
      <c r="R21" s="44">
        <v>-0.28481396194400799</v>
      </c>
      <c r="S21" s="43">
        <v>9.9909483439683999</v>
      </c>
      <c r="T21" s="43">
        <v>10.360170388437799</v>
      </c>
      <c r="U21" s="46">
        <v>-3.6955655435078998</v>
      </c>
    </row>
    <row r="22" spans="1:21" ht="12" thickBot="1">
      <c r="A22" s="71"/>
      <c r="B22" s="60" t="s">
        <v>20</v>
      </c>
      <c r="C22" s="61"/>
      <c r="D22" s="43">
        <v>1194653.2701000001</v>
      </c>
      <c r="E22" s="43">
        <v>984575</v>
      </c>
      <c r="F22" s="44">
        <v>121.336949455349</v>
      </c>
      <c r="G22" s="45"/>
      <c r="H22" s="45"/>
      <c r="I22" s="43">
        <v>143598.2107</v>
      </c>
      <c r="J22" s="44">
        <v>12.020074300552499</v>
      </c>
      <c r="K22" s="45"/>
      <c r="L22" s="45"/>
      <c r="M22" s="45"/>
      <c r="N22" s="43">
        <v>35088393.835500002</v>
      </c>
      <c r="O22" s="43">
        <v>137392440.13890001</v>
      </c>
      <c r="P22" s="43">
        <v>84227</v>
      </c>
      <c r="Q22" s="43">
        <v>83217</v>
      </c>
      <c r="R22" s="44">
        <v>1.2136943172668999</v>
      </c>
      <c r="S22" s="43">
        <v>14.183732889691001</v>
      </c>
      <c r="T22" s="43">
        <v>14.1152162514871</v>
      </c>
      <c r="U22" s="46">
        <v>0.483064921884378</v>
      </c>
    </row>
    <row r="23" spans="1:21" ht="12" thickBot="1">
      <c r="A23" s="71"/>
      <c r="B23" s="60" t="s">
        <v>21</v>
      </c>
      <c r="C23" s="61"/>
      <c r="D23" s="43">
        <v>3017511.3563000001</v>
      </c>
      <c r="E23" s="43">
        <v>3225117</v>
      </c>
      <c r="F23" s="44">
        <v>93.562849233066601</v>
      </c>
      <c r="G23" s="45"/>
      <c r="H23" s="45"/>
      <c r="I23" s="43">
        <v>285593.337</v>
      </c>
      <c r="J23" s="44">
        <v>9.4645323008887594</v>
      </c>
      <c r="K23" s="45"/>
      <c r="L23" s="45"/>
      <c r="M23" s="45"/>
      <c r="N23" s="43">
        <v>73792393.740799993</v>
      </c>
      <c r="O23" s="43">
        <v>281932729.54640001</v>
      </c>
      <c r="P23" s="43">
        <v>98653</v>
      </c>
      <c r="Q23" s="43">
        <v>94127</v>
      </c>
      <c r="R23" s="44">
        <v>4.8083971655316802</v>
      </c>
      <c r="S23" s="43">
        <v>30.587122097655399</v>
      </c>
      <c r="T23" s="43">
        <v>30.883891080136401</v>
      </c>
      <c r="U23" s="46">
        <v>-0.97024159884509897</v>
      </c>
    </row>
    <row r="24" spans="1:21" ht="12" thickBot="1">
      <c r="A24" s="71"/>
      <c r="B24" s="60" t="s">
        <v>22</v>
      </c>
      <c r="C24" s="61"/>
      <c r="D24" s="43">
        <v>319767.42359999998</v>
      </c>
      <c r="E24" s="43">
        <v>384835</v>
      </c>
      <c r="F24" s="44">
        <v>83.092084555718699</v>
      </c>
      <c r="G24" s="45"/>
      <c r="H24" s="45"/>
      <c r="I24" s="43">
        <v>55946.975400000003</v>
      </c>
      <c r="J24" s="44">
        <v>17.496146033307198</v>
      </c>
      <c r="K24" s="45"/>
      <c r="L24" s="45"/>
      <c r="M24" s="45"/>
      <c r="N24" s="43">
        <v>9732651.7830999997</v>
      </c>
      <c r="O24" s="43">
        <v>33136217.103</v>
      </c>
      <c r="P24" s="43">
        <v>35725</v>
      </c>
      <c r="Q24" s="43">
        <v>35201</v>
      </c>
      <c r="R24" s="44">
        <v>1.4885940740319901</v>
      </c>
      <c r="S24" s="43">
        <v>8.9508026200140005</v>
      </c>
      <c r="T24" s="43">
        <v>8.5703383767506605</v>
      </c>
      <c r="U24" s="46">
        <v>4.2506159437882696</v>
      </c>
    </row>
    <row r="25" spans="1:21" ht="12" thickBot="1">
      <c r="A25" s="71"/>
      <c r="B25" s="60" t="s">
        <v>23</v>
      </c>
      <c r="C25" s="61"/>
      <c r="D25" s="43">
        <v>216786.13039999999</v>
      </c>
      <c r="E25" s="43">
        <v>273534</v>
      </c>
      <c r="F25" s="44">
        <v>79.253815028479096</v>
      </c>
      <c r="G25" s="45"/>
      <c r="H25" s="45"/>
      <c r="I25" s="43">
        <v>22080.438200000001</v>
      </c>
      <c r="J25" s="44">
        <v>10.1853555664556</v>
      </c>
      <c r="K25" s="45"/>
      <c r="L25" s="45"/>
      <c r="M25" s="45"/>
      <c r="N25" s="43">
        <v>6580777.8623000002</v>
      </c>
      <c r="O25" s="43">
        <v>24379845.091699999</v>
      </c>
      <c r="P25" s="43">
        <v>18294</v>
      </c>
      <c r="Q25" s="43">
        <v>16851</v>
      </c>
      <c r="R25" s="44">
        <v>8.5632900124621703</v>
      </c>
      <c r="S25" s="43">
        <v>11.8501219197551</v>
      </c>
      <c r="T25" s="43">
        <v>12.2602973710759</v>
      </c>
      <c r="U25" s="46">
        <v>-3.46136060116811</v>
      </c>
    </row>
    <row r="26" spans="1:21" ht="12" thickBot="1">
      <c r="A26" s="71"/>
      <c r="B26" s="60" t="s">
        <v>24</v>
      </c>
      <c r="C26" s="61"/>
      <c r="D26" s="43">
        <v>428560.99489999999</v>
      </c>
      <c r="E26" s="43">
        <v>686416</v>
      </c>
      <c r="F26" s="44">
        <v>62.434587028857102</v>
      </c>
      <c r="G26" s="45"/>
      <c r="H26" s="45"/>
      <c r="I26" s="43">
        <v>95185.232300000003</v>
      </c>
      <c r="J26" s="44">
        <v>22.210428254724999</v>
      </c>
      <c r="K26" s="45"/>
      <c r="L26" s="45"/>
      <c r="M26" s="45"/>
      <c r="N26" s="43">
        <v>15538290.4432</v>
      </c>
      <c r="O26" s="43">
        <v>64008238.215499997</v>
      </c>
      <c r="P26" s="43">
        <v>37492</v>
      </c>
      <c r="Q26" s="43">
        <v>36064</v>
      </c>
      <c r="R26" s="44">
        <v>3.9596273291925499</v>
      </c>
      <c r="S26" s="43">
        <v>11.4307317534407</v>
      </c>
      <c r="T26" s="43">
        <v>12.4768886479592</v>
      </c>
      <c r="U26" s="46">
        <v>-9.1521428118856001</v>
      </c>
    </row>
    <row r="27" spans="1:21" ht="12" thickBot="1">
      <c r="A27" s="71"/>
      <c r="B27" s="60" t="s">
        <v>25</v>
      </c>
      <c r="C27" s="61"/>
      <c r="D27" s="43">
        <v>285085.32679999998</v>
      </c>
      <c r="E27" s="43">
        <v>290496</v>
      </c>
      <c r="F27" s="44">
        <v>98.137436246970694</v>
      </c>
      <c r="G27" s="45"/>
      <c r="H27" s="45"/>
      <c r="I27" s="43">
        <v>89564.380699999994</v>
      </c>
      <c r="J27" s="44">
        <v>31.4166925759856</v>
      </c>
      <c r="K27" s="45"/>
      <c r="L27" s="45"/>
      <c r="M27" s="45"/>
      <c r="N27" s="43">
        <v>8021101.4263000004</v>
      </c>
      <c r="O27" s="43">
        <v>27765325.0231</v>
      </c>
      <c r="P27" s="43">
        <v>41572</v>
      </c>
      <c r="Q27" s="43">
        <v>39855</v>
      </c>
      <c r="R27" s="44">
        <v>4.3081169238489601</v>
      </c>
      <c r="S27" s="43">
        <v>6.8576283748676996</v>
      </c>
      <c r="T27" s="43">
        <v>6.8952085760883204</v>
      </c>
      <c r="U27" s="46">
        <v>-0.54800579976520003</v>
      </c>
    </row>
    <row r="28" spans="1:21" ht="12" thickBot="1">
      <c r="A28" s="71"/>
      <c r="B28" s="60" t="s">
        <v>26</v>
      </c>
      <c r="C28" s="61"/>
      <c r="D28" s="43">
        <v>882830.8138</v>
      </c>
      <c r="E28" s="43">
        <v>937790</v>
      </c>
      <c r="F28" s="44">
        <v>94.139499653440495</v>
      </c>
      <c r="G28" s="45"/>
      <c r="H28" s="45"/>
      <c r="I28" s="43">
        <v>61507.786099999998</v>
      </c>
      <c r="J28" s="44">
        <v>6.9671091151938702</v>
      </c>
      <c r="K28" s="45"/>
      <c r="L28" s="45"/>
      <c r="M28" s="45"/>
      <c r="N28" s="43">
        <v>26956937.2511</v>
      </c>
      <c r="O28" s="43">
        <v>95644451.192100003</v>
      </c>
      <c r="P28" s="43">
        <v>49472</v>
      </c>
      <c r="Q28" s="43">
        <v>48792</v>
      </c>
      <c r="R28" s="44">
        <v>1.3936710936218999</v>
      </c>
      <c r="S28" s="43">
        <v>17.845060110769701</v>
      </c>
      <c r="T28" s="43">
        <v>17.385678838744099</v>
      </c>
      <c r="U28" s="46">
        <v>2.57427696614163</v>
      </c>
    </row>
    <row r="29" spans="1:21" ht="12" thickBot="1">
      <c r="A29" s="71"/>
      <c r="B29" s="60" t="s">
        <v>27</v>
      </c>
      <c r="C29" s="61"/>
      <c r="D29" s="43">
        <v>771322.96680000005</v>
      </c>
      <c r="E29" s="43">
        <v>631033</v>
      </c>
      <c r="F29" s="44">
        <v>122.23179561132299</v>
      </c>
      <c r="G29" s="45"/>
      <c r="H29" s="45"/>
      <c r="I29" s="43">
        <v>116849.3397</v>
      </c>
      <c r="J29" s="44">
        <v>15.1492104772628</v>
      </c>
      <c r="K29" s="45"/>
      <c r="L29" s="45"/>
      <c r="M29" s="45"/>
      <c r="N29" s="43">
        <v>20127106.783199999</v>
      </c>
      <c r="O29" s="43">
        <v>68889245.940899998</v>
      </c>
      <c r="P29" s="43">
        <v>106153</v>
      </c>
      <c r="Q29" s="43">
        <v>101568</v>
      </c>
      <c r="R29" s="44">
        <v>4.5142170762444902</v>
      </c>
      <c r="S29" s="43">
        <v>7.2661438376682703</v>
      </c>
      <c r="T29" s="43">
        <v>6.5394486806868297</v>
      </c>
      <c r="U29" s="46">
        <v>10.001111637980401</v>
      </c>
    </row>
    <row r="30" spans="1:21" ht="12" thickBot="1">
      <c r="A30" s="71"/>
      <c r="B30" s="60" t="s">
        <v>28</v>
      </c>
      <c r="C30" s="61"/>
      <c r="D30" s="43">
        <v>1224715.919</v>
      </c>
      <c r="E30" s="43">
        <v>1169851</v>
      </c>
      <c r="F30" s="44">
        <v>104.689906577846</v>
      </c>
      <c r="G30" s="45"/>
      <c r="H30" s="45"/>
      <c r="I30" s="43">
        <v>173778.0981</v>
      </c>
      <c r="J30" s="44">
        <v>14.189257721243001</v>
      </c>
      <c r="K30" s="45"/>
      <c r="L30" s="45"/>
      <c r="M30" s="45"/>
      <c r="N30" s="43">
        <v>36174778.718500003</v>
      </c>
      <c r="O30" s="43">
        <v>139448846.03619999</v>
      </c>
      <c r="P30" s="43">
        <v>94081</v>
      </c>
      <c r="Q30" s="43">
        <v>86610</v>
      </c>
      <c r="R30" s="44">
        <v>8.6260247084632304</v>
      </c>
      <c r="S30" s="43">
        <v>13.017675396732599</v>
      </c>
      <c r="T30" s="43">
        <v>13.0394021048378</v>
      </c>
      <c r="U30" s="46">
        <v>-0.166901596813749</v>
      </c>
    </row>
    <row r="31" spans="1:21" ht="12" thickBot="1">
      <c r="A31" s="71"/>
      <c r="B31" s="60" t="s">
        <v>29</v>
      </c>
      <c r="C31" s="61"/>
      <c r="D31" s="43">
        <v>1027366.8372</v>
      </c>
      <c r="E31" s="43">
        <v>1203674</v>
      </c>
      <c r="F31" s="44">
        <v>85.3525819449452</v>
      </c>
      <c r="G31" s="45"/>
      <c r="H31" s="45"/>
      <c r="I31" s="43">
        <v>26856.185799999999</v>
      </c>
      <c r="J31" s="44">
        <v>2.61407949211153</v>
      </c>
      <c r="K31" s="45"/>
      <c r="L31" s="45"/>
      <c r="M31" s="45"/>
      <c r="N31" s="43">
        <v>28395758.5691</v>
      </c>
      <c r="O31" s="43">
        <v>106323389.1499</v>
      </c>
      <c r="P31" s="43">
        <v>49204</v>
      </c>
      <c r="Q31" s="43">
        <v>33976</v>
      </c>
      <c r="R31" s="44">
        <v>44.819872851424499</v>
      </c>
      <c r="S31" s="43">
        <v>20.8797422404683</v>
      </c>
      <c r="T31" s="43">
        <v>32.429431107252199</v>
      </c>
      <c r="U31" s="46">
        <v>-55.315284708825601</v>
      </c>
    </row>
    <row r="32" spans="1:21" ht="12" thickBot="1">
      <c r="A32" s="71"/>
      <c r="B32" s="60" t="s">
        <v>30</v>
      </c>
      <c r="C32" s="61"/>
      <c r="D32" s="43">
        <v>130791.15300000001</v>
      </c>
      <c r="E32" s="43">
        <v>139636</v>
      </c>
      <c r="F32" s="44">
        <v>93.665783179122897</v>
      </c>
      <c r="G32" s="45"/>
      <c r="H32" s="45"/>
      <c r="I32" s="43">
        <v>32644.010900000001</v>
      </c>
      <c r="J32" s="44">
        <v>24.958883036989501</v>
      </c>
      <c r="K32" s="45"/>
      <c r="L32" s="45"/>
      <c r="M32" s="45"/>
      <c r="N32" s="43">
        <v>4055970.7895</v>
      </c>
      <c r="O32" s="43">
        <v>16534748.7907</v>
      </c>
      <c r="P32" s="43">
        <v>28764</v>
      </c>
      <c r="Q32" s="43">
        <v>27975</v>
      </c>
      <c r="R32" s="44">
        <v>2.8203753351206502</v>
      </c>
      <c r="S32" s="43">
        <v>4.5470432832707601</v>
      </c>
      <c r="T32" s="43">
        <v>4.7021607828418199</v>
      </c>
      <c r="U32" s="46">
        <v>-3.4113926326975599</v>
      </c>
    </row>
    <row r="33" spans="1:21" ht="12" thickBot="1">
      <c r="A33" s="71"/>
      <c r="B33" s="60" t="s">
        <v>31</v>
      </c>
      <c r="C33" s="61"/>
      <c r="D33" s="43">
        <v>24.1953</v>
      </c>
      <c r="E33" s="45"/>
      <c r="F33" s="45"/>
      <c r="G33" s="45"/>
      <c r="H33" s="45"/>
      <c r="I33" s="43">
        <v>5.3513000000000002</v>
      </c>
      <c r="J33" s="44">
        <v>22.117105388236599</v>
      </c>
      <c r="K33" s="45"/>
      <c r="L33" s="45"/>
      <c r="M33" s="45"/>
      <c r="N33" s="43">
        <v>4284.915</v>
      </c>
      <c r="O33" s="43">
        <v>14033.855100000001</v>
      </c>
      <c r="P33" s="43">
        <v>26</v>
      </c>
      <c r="Q33" s="43">
        <v>28</v>
      </c>
      <c r="R33" s="44">
        <v>-7.1428571428571397</v>
      </c>
      <c r="S33" s="43">
        <v>0.93058846153846198</v>
      </c>
      <c r="T33" s="43">
        <v>6.6802999999999999</v>
      </c>
      <c r="U33" s="46">
        <v>-617.85760044306096</v>
      </c>
    </row>
    <row r="34" spans="1:21" ht="12" thickBot="1">
      <c r="A34" s="71"/>
      <c r="B34" s="60" t="s">
        <v>40</v>
      </c>
      <c r="C34" s="61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3">
        <v>3.9</v>
      </c>
      <c r="O34" s="43">
        <v>25.9</v>
      </c>
      <c r="P34" s="45"/>
      <c r="Q34" s="45"/>
      <c r="R34" s="45"/>
      <c r="S34" s="45"/>
      <c r="T34" s="45"/>
      <c r="U34" s="47"/>
    </row>
    <row r="35" spans="1:21" ht="12" thickBot="1">
      <c r="A35" s="71"/>
      <c r="B35" s="60" t="s">
        <v>32</v>
      </c>
      <c r="C35" s="61"/>
      <c r="D35" s="43">
        <v>160846.66390000001</v>
      </c>
      <c r="E35" s="43">
        <v>148074</v>
      </c>
      <c r="F35" s="44">
        <v>108.625865378122</v>
      </c>
      <c r="G35" s="45"/>
      <c r="H35" s="45"/>
      <c r="I35" s="43">
        <v>22502.3946</v>
      </c>
      <c r="J35" s="44">
        <v>13.989966626842801</v>
      </c>
      <c r="K35" s="45"/>
      <c r="L35" s="45"/>
      <c r="M35" s="45"/>
      <c r="N35" s="43">
        <v>4869270.5725999996</v>
      </c>
      <c r="O35" s="43">
        <v>12689805.563200001</v>
      </c>
      <c r="P35" s="43">
        <v>13520</v>
      </c>
      <c r="Q35" s="43">
        <v>12156</v>
      </c>
      <c r="R35" s="44">
        <v>11.2207963145772</v>
      </c>
      <c r="S35" s="43">
        <v>11.896942596153799</v>
      </c>
      <c r="T35" s="43">
        <v>12.256474374794299</v>
      </c>
      <c r="U35" s="46">
        <v>-3.02205189051451</v>
      </c>
    </row>
    <row r="36" spans="1:21" ht="12" customHeight="1" thickBot="1">
      <c r="A36" s="71"/>
      <c r="B36" s="60" t="s">
        <v>41</v>
      </c>
      <c r="C36" s="61"/>
      <c r="D36" s="45"/>
      <c r="E36" s="43">
        <v>678471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71"/>
      <c r="B37" s="60" t="s">
        <v>42</v>
      </c>
      <c r="C37" s="61"/>
      <c r="D37" s="45"/>
      <c r="E37" s="43">
        <v>291263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71"/>
      <c r="B38" s="60" t="s">
        <v>43</v>
      </c>
      <c r="C38" s="61"/>
      <c r="D38" s="45"/>
      <c r="E38" s="43">
        <v>316869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71"/>
      <c r="B39" s="60" t="s">
        <v>33</v>
      </c>
      <c r="C39" s="61"/>
      <c r="D39" s="43">
        <v>263398.72759999998</v>
      </c>
      <c r="E39" s="43">
        <v>512907</v>
      </c>
      <c r="F39" s="44">
        <v>51.354091014550399</v>
      </c>
      <c r="G39" s="45"/>
      <c r="H39" s="45"/>
      <c r="I39" s="43">
        <v>15595.099899999999</v>
      </c>
      <c r="J39" s="44">
        <v>5.9207195274241702</v>
      </c>
      <c r="K39" s="45"/>
      <c r="L39" s="45"/>
      <c r="M39" s="45"/>
      <c r="N39" s="43">
        <v>9688916.5076000001</v>
      </c>
      <c r="O39" s="43">
        <v>37862356.362000003</v>
      </c>
      <c r="P39" s="43">
        <v>470</v>
      </c>
      <c r="Q39" s="43">
        <v>514</v>
      </c>
      <c r="R39" s="44">
        <v>-8.5603112840466995</v>
      </c>
      <c r="S39" s="43">
        <v>560.42282468085102</v>
      </c>
      <c r="T39" s="43">
        <v>604.77568190661498</v>
      </c>
      <c r="U39" s="46">
        <v>-7.9141775231980898</v>
      </c>
    </row>
    <row r="40" spans="1:21" ht="12" thickBot="1">
      <c r="A40" s="71"/>
      <c r="B40" s="60" t="s">
        <v>34</v>
      </c>
      <c r="C40" s="61"/>
      <c r="D40" s="43">
        <v>382180.60320000001</v>
      </c>
      <c r="E40" s="43">
        <v>464898</v>
      </c>
      <c r="F40" s="44">
        <v>82.207409625337206</v>
      </c>
      <c r="G40" s="45"/>
      <c r="H40" s="45"/>
      <c r="I40" s="43">
        <v>25286.738799999999</v>
      </c>
      <c r="J40" s="44">
        <v>6.6164369903323204</v>
      </c>
      <c r="K40" s="45"/>
      <c r="L40" s="45"/>
      <c r="M40" s="45"/>
      <c r="N40" s="43">
        <v>11139777.616599999</v>
      </c>
      <c r="O40" s="43">
        <v>52200051.842399999</v>
      </c>
      <c r="P40" s="43">
        <v>2207</v>
      </c>
      <c r="Q40" s="43">
        <v>2034</v>
      </c>
      <c r="R40" s="44">
        <v>8.50540806293019</v>
      </c>
      <c r="S40" s="43">
        <v>173.167468599909</v>
      </c>
      <c r="T40" s="43">
        <v>170.002867699115</v>
      </c>
      <c r="U40" s="46">
        <v>1.82748002634716</v>
      </c>
    </row>
    <row r="41" spans="1:21" ht="12" thickBot="1">
      <c r="A41" s="71"/>
      <c r="B41" s="60" t="s">
        <v>44</v>
      </c>
      <c r="C41" s="61"/>
      <c r="D41" s="45"/>
      <c r="E41" s="43">
        <v>184938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71"/>
      <c r="B42" s="60" t="s">
        <v>45</v>
      </c>
      <c r="C42" s="61"/>
      <c r="D42" s="45"/>
      <c r="E42" s="43">
        <v>82078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72"/>
      <c r="B43" s="60" t="s">
        <v>35</v>
      </c>
      <c r="C43" s="61"/>
      <c r="D43" s="48">
        <v>35132.6155</v>
      </c>
      <c r="E43" s="49"/>
      <c r="F43" s="49"/>
      <c r="G43" s="49"/>
      <c r="H43" s="49"/>
      <c r="I43" s="48">
        <v>7573.4477999999999</v>
      </c>
      <c r="J43" s="50">
        <v>21.556743476727501</v>
      </c>
      <c r="K43" s="49"/>
      <c r="L43" s="49"/>
      <c r="M43" s="49"/>
      <c r="N43" s="48">
        <v>852443.03509999998</v>
      </c>
      <c r="O43" s="48">
        <v>4450752.3071999997</v>
      </c>
      <c r="P43" s="48">
        <v>37</v>
      </c>
      <c r="Q43" s="48">
        <v>29</v>
      </c>
      <c r="R43" s="50">
        <v>27.586206896551701</v>
      </c>
      <c r="S43" s="48">
        <v>949.53014864864895</v>
      </c>
      <c r="T43" s="48">
        <v>555.54417586206898</v>
      </c>
      <c r="U43" s="51">
        <v>41.492729151074599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65382</v>
      </c>
      <c r="D2" s="54">
        <v>643793.75613760704</v>
      </c>
      <c r="E2" s="54">
        <v>508848.05994359002</v>
      </c>
      <c r="F2" s="54">
        <v>134945.69619401699</v>
      </c>
      <c r="G2" s="54">
        <v>508848.05994359002</v>
      </c>
      <c r="H2" s="54">
        <v>0.209610135089868</v>
      </c>
    </row>
    <row r="3" spans="1:8" ht="14.25">
      <c r="A3" s="54">
        <v>2</v>
      </c>
      <c r="B3" s="55">
        <v>13</v>
      </c>
      <c r="C3" s="54">
        <v>32563.653999999999</v>
      </c>
      <c r="D3" s="54">
        <v>220220.57351422001</v>
      </c>
      <c r="E3" s="54">
        <v>181805.00469919801</v>
      </c>
      <c r="F3" s="54">
        <v>38415.568815021601</v>
      </c>
      <c r="G3" s="54">
        <v>181805.00469919801</v>
      </c>
      <c r="H3" s="54">
        <v>0.174441325812554</v>
      </c>
    </row>
    <row r="4" spans="1:8" ht="14.25">
      <c r="A4" s="54">
        <v>3</v>
      </c>
      <c r="B4" s="55">
        <v>14</v>
      </c>
      <c r="C4" s="54">
        <v>133565</v>
      </c>
      <c r="D4" s="54">
        <v>156609.000548718</v>
      </c>
      <c r="E4" s="54">
        <v>125849.22298547</v>
      </c>
      <c r="F4" s="54">
        <v>30759.777563247899</v>
      </c>
      <c r="G4" s="54">
        <v>125849.22298547</v>
      </c>
      <c r="H4" s="54">
        <v>0.19641130110960101</v>
      </c>
    </row>
    <row r="5" spans="1:8" ht="14.25">
      <c r="A5" s="54">
        <v>4</v>
      </c>
      <c r="B5" s="55">
        <v>15</v>
      </c>
      <c r="C5" s="54">
        <v>3593</v>
      </c>
      <c r="D5" s="54">
        <v>53130.452622222198</v>
      </c>
      <c r="E5" s="54">
        <v>43131.751722222201</v>
      </c>
      <c r="F5" s="54">
        <v>9998.7008999999998</v>
      </c>
      <c r="G5" s="54">
        <v>43131.751722222201</v>
      </c>
      <c r="H5" s="54">
        <v>0.18819152494511199</v>
      </c>
    </row>
    <row r="6" spans="1:8" ht="14.25">
      <c r="A6" s="54">
        <v>5</v>
      </c>
      <c r="B6" s="55">
        <v>16</v>
      </c>
      <c r="C6" s="54">
        <v>4001</v>
      </c>
      <c r="D6" s="54">
        <v>190708.02324444399</v>
      </c>
      <c r="E6" s="54">
        <v>179362.01658974399</v>
      </c>
      <c r="F6" s="54">
        <v>11346.006654700899</v>
      </c>
      <c r="G6" s="54">
        <v>179362.01658974399</v>
      </c>
      <c r="H6" s="54">
        <v>5.9494123328822097E-2</v>
      </c>
    </row>
    <row r="7" spans="1:8" ht="14.25">
      <c r="A7" s="54">
        <v>6</v>
      </c>
      <c r="B7" s="55">
        <v>17</v>
      </c>
      <c r="C7" s="54">
        <v>23253</v>
      </c>
      <c r="D7" s="54">
        <v>336528.36498803401</v>
      </c>
      <c r="E7" s="54">
        <v>251060.529301709</v>
      </c>
      <c r="F7" s="54">
        <v>85467.835686324805</v>
      </c>
      <c r="G7" s="54">
        <v>251060.529301709</v>
      </c>
      <c r="H7" s="54">
        <v>0.253969188271437</v>
      </c>
    </row>
    <row r="8" spans="1:8" ht="14.25">
      <c r="A8" s="54">
        <v>7</v>
      </c>
      <c r="B8" s="55">
        <v>18</v>
      </c>
      <c r="C8" s="54">
        <v>46552</v>
      </c>
      <c r="D8" s="54">
        <v>125161.24978547001</v>
      </c>
      <c r="E8" s="54">
        <v>108880.163917949</v>
      </c>
      <c r="F8" s="54">
        <v>16281.0858675214</v>
      </c>
      <c r="G8" s="54">
        <v>108880.163917949</v>
      </c>
      <c r="H8" s="54">
        <v>0.130080882824577</v>
      </c>
    </row>
    <row r="9" spans="1:8" ht="14.25">
      <c r="A9" s="54">
        <v>8</v>
      </c>
      <c r="B9" s="55">
        <v>19</v>
      </c>
      <c r="C9" s="54">
        <v>20770</v>
      </c>
      <c r="D9" s="54">
        <v>82760.020390598307</v>
      </c>
      <c r="E9" s="54">
        <v>72214.421684615401</v>
      </c>
      <c r="F9" s="54">
        <v>10545.5987059829</v>
      </c>
      <c r="G9" s="54">
        <v>72214.421684615401</v>
      </c>
      <c r="H9" s="54">
        <v>0.12742382923797499</v>
      </c>
    </row>
    <row r="10" spans="1:8" ht="14.25">
      <c r="A10" s="54">
        <v>9</v>
      </c>
      <c r="B10" s="55">
        <v>21</v>
      </c>
      <c r="C10" s="54">
        <v>238271</v>
      </c>
      <c r="D10" s="54">
        <v>931030.98</v>
      </c>
      <c r="E10" s="54">
        <v>848595.40330000001</v>
      </c>
      <c r="F10" s="54">
        <v>82435.576700000005</v>
      </c>
      <c r="G10" s="54">
        <v>848595.40330000001</v>
      </c>
      <c r="H10" s="54">
        <v>8.8542248830431006E-2</v>
      </c>
    </row>
    <row r="11" spans="1:8" ht="14.25">
      <c r="A11" s="54">
        <v>10</v>
      </c>
      <c r="B11" s="55">
        <v>22</v>
      </c>
      <c r="C11" s="54">
        <v>40438.394999999997</v>
      </c>
      <c r="D11" s="54">
        <v>540342.41209743603</v>
      </c>
      <c r="E11" s="54">
        <v>467491.61835042702</v>
      </c>
      <c r="F11" s="54">
        <v>72850.793747008502</v>
      </c>
      <c r="G11" s="54">
        <v>467491.61835042702</v>
      </c>
      <c r="H11" s="54">
        <v>0.13482338627505699</v>
      </c>
    </row>
    <row r="12" spans="1:8" ht="14.25">
      <c r="A12" s="54">
        <v>11</v>
      </c>
      <c r="B12" s="55">
        <v>23</v>
      </c>
      <c r="C12" s="54">
        <v>250268.74100000001</v>
      </c>
      <c r="D12" s="54">
        <v>1682950.9984085499</v>
      </c>
      <c r="E12" s="54">
        <v>1467817.4106170901</v>
      </c>
      <c r="F12" s="54">
        <v>215133.587791453</v>
      </c>
      <c r="G12" s="54">
        <v>1467817.4106170901</v>
      </c>
      <c r="H12" s="54">
        <v>0.12783116561022301</v>
      </c>
    </row>
    <row r="13" spans="1:8" ht="14.25">
      <c r="A13" s="54">
        <v>12</v>
      </c>
      <c r="B13" s="55">
        <v>24</v>
      </c>
      <c r="C13" s="54">
        <v>21719</v>
      </c>
      <c r="D13" s="54">
        <v>526037.00569914503</v>
      </c>
      <c r="E13" s="54">
        <v>481878.75058034202</v>
      </c>
      <c r="F13" s="54">
        <v>44158.255118803398</v>
      </c>
      <c r="G13" s="54">
        <v>481878.75058034202</v>
      </c>
      <c r="H13" s="54">
        <v>8.3945149562460103E-2</v>
      </c>
    </row>
    <row r="14" spans="1:8" ht="14.25">
      <c r="A14" s="54">
        <v>13</v>
      </c>
      <c r="B14" s="55">
        <v>25</v>
      </c>
      <c r="C14" s="54">
        <v>82510</v>
      </c>
      <c r="D14" s="54">
        <v>1178020.3267000001</v>
      </c>
      <c r="E14" s="54">
        <v>1150471.7231999999</v>
      </c>
      <c r="F14" s="54">
        <v>27548.603500000001</v>
      </c>
      <c r="G14" s="54">
        <v>1150471.7231999999</v>
      </c>
      <c r="H14" s="54">
        <v>2.3385507767232E-2</v>
      </c>
    </row>
    <row r="15" spans="1:8" ht="14.25">
      <c r="A15" s="54">
        <v>14</v>
      </c>
      <c r="B15" s="55">
        <v>26</v>
      </c>
      <c r="C15" s="54">
        <v>69173</v>
      </c>
      <c r="D15" s="54">
        <v>328802.059034415</v>
      </c>
      <c r="E15" s="54">
        <v>288191.94277581101</v>
      </c>
      <c r="F15" s="54">
        <v>40610.116258603703</v>
      </c>
      <c r="G15" s="54">
        <v>288191.94277581101</v>
      </c>
      <c r="H15" s="54">
        <v>0.123509312495982</v>
      </c>
    </row>
    <row r="16" spans="1:8" ht="14.25">
      <c r="A16" s="54">
        <v>15</v>
      </c>
      <c r="B16" s="55">
        <v>27</v>
      </c>
      <c r="C16" s="54">
        <v>209948.34599999999</v>
      </c>
      <c r="D16" s="54">
        <v>1194653.7743017699</v>
      </c>
      <c r="E16" s="54">
        <v>1051055.0609114999</v>
      </c>
      <c r="F16" s="54">
        <v>143598.71339026501</v>
      </c>
      <c r="G16" s="54">
        <v>1051055.0609114999</v>
      </c>
      <c r="H16" s="54">
        <v>0.120201113058211</v>
      </c>
    </row>
    <row r="17" spans="1:8" ht="14.25">
      <c r="A17" s="54">
        <v>16</v>
      </c>
      <c r="B17" s="55">
        <v>29</v>
      </c>
      <c r="C17" s="54">
        <v>257751</v>
      </c>
      <c r="D17" s="54">
        <v>3017513.0896179499</v>
      </c>
      <c r="E17" s="54">
        <v>2731918.0691504302</v>
      </c>
      <c r="F17" s="54">
        <v>285595.02046752098</v>
      </c>
      <c r="G17" s="54">
        <v>2731918.0691504302</v>
      </c>
      <c r="H17" s="54">
        <v>9.4645826541776806E-2</v>
      </c>
    </row>
    <row r="18" spans="1:8" ht="14.25">
      <c r="A18" s="54">
        <v>17</v>
      </c>
      <c r="B18" s="55">
        <v>31</v>
      </c>
      <c r="C18" s="54">
        <v>46219.612999999998</v>
      </c>
      <c r="D18" s="54">
        <v>319767.44206768798</v>
      </c>
      <c r="E18" s="54">
        <v>263820.43535315001</v>
      </c>
      <c r="F18" s="54">
        <v>55947.006714538104</v>
      </c>
      <c r="G18" s="54">
        <v>263820.43535315001</v>
      </c>
      <c r="H18" s="54">
        <v>0.17496154815753701</v>
      </c>
    </row>
    <row r="19" spans="1:8" ht="14.25">
      <c r="A19" s="54">
        <v>18</v>
      </c>
      <c r="B19" s="55">
        <v>32</v>
      </c>
      <c r="C19" s="54">
        <v>13595.89</v>
      </c>
      <c r="D19" s="54">
        <v>216786.126971349</v>
      </c>
      <c r="E19" s="54">
        <v>194705.70452749901</v>
      </c>
      <c r="F19" s="54">
        <v>22080.422443849799</v>
      </c>
      <c r="G19" s="54">
        <v>194705.70452749901</v>
      </c>
      <c r="H19" s="54">
        <v>0.101853484594833</v>
      </c>
    </row>
    <row r="20" spans="1:8" ht="14.25">
      <c r="A20" s="54">
        <v>19</v>
      </c>
      <c r="B20" s="55">
        <v>33</v>
      </c>
      <c r="C20" s="54">
        <v>38496.917000000001</v>
      </c>
      <c r="D20" s="54">
        <v>428560.97467553098</v>
      </c>
      <c r="E20" s="54">
        <v>333375.74208112701</v>
      </c>
      <c r="F20" s="54">
        <v>95185.232594404297</v>
      </c>
      <c r="G20" s="54">
        <v>333375.74208112701</v>
      </c>
      <c r="H20" s="54">
        <v>0.22210429371566101</v>
      </c>
    </row>
    <row r="21" spans="1:8" ht="14.25">
      <c r="A21" s="54">
        <v>20</v>
      </c>
      <c r="B21" s="55">
        <v>34</v>
      </c>
      <c r="C21" s="54">
        <v>60693.578999999998</v>
      </c>
      <c r="D21" s="54">
        <v>285085.32689779898</v>
      </c>
      <c r="E21" s="54">
        <v>195520.92879618201</v>
      </c>
      <c r="F21" s="54">
        <v>89564.398101616505</v>
      </c>
      <c r="G21" s="54">
        <v>195520.92879618201</v>
      </c>
      <c r="H21" s="54">
        <v>0.31416698669211002</v>
      </c>
    </row>
    <row r="22" spans="1:8" ht="14.25">
      <c r="A22" s="54">
        <v>21</v>
      </c>
      <c r="B22" s="55">
        <v>35</v>
      </c>
      <c r="C22" s="54">
        <v>33964.067999999999</v>
      </c>
      <c r="D22" s="54">
        <v>882830.81343274296</v>
      </c>
      <c r="E22" s="54">
        <v>821323.023491728</v>
      </c>
      <c r="F22" s="54">
        <v>61507.789941015202</v>
      </c>
      <c r="G22" s="54">
        <v>821323.023491728</v>
      </c>
      <c r="H22" s="54">
        <v>6.9671095531716007E-2</v>
      </c>
    </row>
    <row r="23" spans="1:8" ht="14.25">
      <c r="A23" s="54">
        <v>22</v>
      </c>
      <c r="B23" s="55">
        <v>36</v>
      </c>
      <c r="C23" s="54">
        <v>140215.24600000001</v>
      </c>
      <c r="D23" s="54">
        <v>771322.96548761101</v>
      </c>
      <c r="E23" s="54">
        <v>654473.57040064095</v>
      </c>
      <c r="F23" s="54">
        <v>116849.39508697001</v>
      </c>
      <c r="G23" s="54">
        <v>654473.57040064095</v>
      </c>
      <c r="H23" s="54">
        <v>0.15149217683814201</v>
      </c>
    </row>
    <row r="24" spans="1:8" ht="14.25">
      <c r="A24" s="54">
        <v>23</v>
      </c>
      <c r="B24" s="55">
        <v>37</v>
      </c>
      <c r="C24" s="54">
        <v>157367.266</v>
      </c>
      <c r="D24" s="54">
        <v>1224715.92281681</v>
      </c>
      <c r="E24" s="54">
        <v>1050937.78379714</v>
      </c>
      <c r="F24" s="54">
        <v>173778.139019672</v>
      </c>
      <c r="G24" s="54">
        <v>1050937.78379714</v>
      </c>
      <c r="H24" s="54">
        <v>0.14189261018178601</v>
      </c>
    </row>
    <row r="25" spans="1:8" ht="14.25">
      <c r="A25" s="54">
        <v>24</v>
      </c>
      <c r="B25" s="55">
        <v>38</v>
      </c>
      <c r="C25" s="54">
        <v>216746.731</v>
      </c>
      <c r="D25" s="54">
        <v>1027366.65736018</v>
      </c>
      <c r="E25" s="54">
        <v>1000510.7413141601</v>
      </c>
      <c r="F25" s="54">
        <v>26855.916046017701</v>
      </c>
      <c r="G25" s="54">
        <v>1000510.7413141601</v>
      </c>
      <c r="H25" s="54">
        <v>2.61405369286795E-2</v>
      </c>
    </row>
    <row r="26" spans="1:8" ht="14.25">
      <c r="A26" s="54">
        <v>25</v>
      </c>
      <c r="B26" s="55">
        <v>39</v>
      </c>
      <c r="C26" s="54">
        <v>82127.841</v>
      </c>
      <c r="D26" s="54">
        <v>130791.037206482</v>
      </c>
      <c r="E26" s="54">
        <v>98147.147424481605</v>
      </c>
      <c r="F26" s="54">
        <v>32643.8897820005</v>
      </c>
      <c r="G26" s="54">
        <v>98147.147424481605</v>
      </c>
      <c r="H26" s="54">
        <v>0.24958812529688101</v>
      </c>
    </row>
    <row r="27" spans="1:8" ht="14.25">
      <c r="A27" s="54">
        <v>26</v>
      </c>
      <c r="B27" s="55">
        <v>40</v>
      </c>
      <c r="C27" s="54">
        <v>7.1420000000000003</v>
      </c>
      <c r="D27" s="54">
        <v>24.1952</v>
      </c>
      <c r="E27" s="54">
        <v>18.844000000000001</v>
      </c>
      <c r="F27" s="54">
        <v>5.3512000000000004</v>
      </c>
      <c r="G27" s="54">
        <v>18.844000000000001</v>
      </c>
      <c r="H27" s="54">
        <v>0.221167834942468</v>
      </c>
    </row>
    <row r="28" spans="1:8" ht="14.25">
      <c r="A28" s="54">
        <v>27</v>
      </c>
      <c r="B28" s="55">
        <v>42</v>
      </c>
      <c r="C28" s="54">
        <v>10436.995000000001</v>
      </c>
      <c r="D28" s="54">
        <v>160846.663</v>
      </c>
      <c r="E28" s="54">
        <v>138344.26459999999</v>
      </c>
      <c r="F28" s="54">
        <v>22502.398399999998</v>
      </c>
      <c r="G28" s="54">
        <v>138344.26459999999</v>
      </c>
      <c r="H28" s="54">
        <v>0.139899690676206</v>
      </c>
    </row>
    <row r="29" spans="1:8" ht="14.25">
      <c r="A29" s="54">
        <v>28</v>
      </c>
      <c r="B29" s="55">
        <v>75</v>
      </c>
      <c r="C29" s="54">
        <v>691</v>
      </c>
      <c r="D29" s="54">
        <v>263398.72649572598</v>
      </c>
      <c r="E29" s="54">
        <v>247803.62897435899</v>
      </c>
      <c r="F29" s="54">
        <v>15595.097521367499</v>
      </c>
      <c r="G29" s="54">
        <v>247803.62897435899</v>
      </c>
      <c r="H29" s="54">
        <v>5.9207186491923101E-2</v>
      </c>
    </row>
    <row r="30" spans="1:8" ht="14.25">
      <c r="A30" s="54">
        <v>29</v>
      </c>
      <c r="B30" s="55">
        <v>76</v>
      </c>
      <c r="C30" s="54">
        <v>2291</v>
      </c>
      <c r="D30" s="54">
        <v>382180.59656581201</v>
      </c>
      <c r="E30" s="54">
        <v>356893.86477008503</v>
      </c>
      <c r="F30" s="54">
        <v>25286.7317957265</v>
      </c>
      <c r="G30" s="54">
        <v>356893.86477008503</v>
      </c>
      <c r="H30" s="54">
        <v>6.6164352724725803E-2</v>
      </c>
    </row>
    <row r="31" spans="1:8" ht="14.25">
      <c r="A31" s="54">
        <v>30</v>
      </c>
      <c r="B31" s="55">
        <v>99</v>
      </c>
      <c r="C31" s="54">
        <v>39</v>
      </c>
      <c r="D31" s="54">
        <v>35132.615838438804</v>
      </c>
      <c r="E31" s="54">
        <v>27559.167551622399</v>
      </c>
      <c r="F31" s="54">
        <v>7573.4482868164296</v>
      </c>
      <c r="G31" s="54">
        <v>27559.167551622399</v>
      </c>
      <c r="H31" s="54">
        <v>0.21556744654721299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2013-09-11T03:23:31Z</dcterms:modified>
</cp:coreProperties>
</file>