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7770"/>
  </bookViews>
  <sheets>
    <sheet name="RMS-RA数据核对" sheetId="2" r:id="rId1"/>
    <sheet name="RA" sheetId="3" r:id="rId2"/>
    <sheet name="RMS" sheetId="4" r:id="rId3"/>
  </sheets>
  <calcPr calcId="125725"/>
</workbook>
</file>

<file path=xl/calcChain.xml><?xml version="1.0" encoding="utf-8"?>
<calcChain xmlns="http://schemas.openxmlformats.org/spreadsheetml/2006/main">
  <c r="E4" i="2"/>
  <c r="F4"/>
  <c r="J4"/>
  <c r="E5"/>
  <c r="F5"/>
  <c r="J5"/>
  <c r="E6"/>
  <c r="F6"/>
  <c r="J6"/>
  <c r="E7"/>
  <c r="F7"/>
  <c r="J7"/>
  <c r="E8"/>
  <c r="F8"/>
  <c r="J8"/>
  <c r="E9"/>
  <c r="F9"/>
  <c r="J9"/>
  <c r="E10"/>
  <c r="F10"/>
  <c r="J10"/>
  <c r="E11"/>
  <c r="F11"/>
  <c r="J11"/>
  <c r="E12"/>
  <c r="F12"/>
  <c r="J12"/>
  <c r="E13"/>
  <c r="F13"/>
  <c r="J13"/>
  <c r="E14"/>
  <c r="F14"/>
  <c r="J14"/>
  <c r="E15"/>
  <c r="F15"/>
  <c r="J15"/>
  <c r="E16"/>
  <c r="F16"/>
  <c r="J16"/>
  <c r="E17"/>
  <c r="F17"/>
  <c r="J17"/>
  <c r="E18"/>
  <c r="F18"/>
  <c r="J18"/>
  <c r="E19"/>
  <c r="F19"/>
  <c r="J19"/>
  <c r="E20"/>
  <c r="F20"/>
  <c r="J20"/>
  <c r="E21"/>
  <c r="F21"/>
  <c r="J21"/>
  <c r="E22"/>
  <c r="F22"/>
  <c r="J22"/>
  <c r="E23"/>
  <c r="F23"/>
  <c r="J23"/>
  <c r="E24"/>
  <c r="F24"/>
  <c r="J24"/>
  <c r="E25"/>
  <c r="F25"/>
  <c r="J25"/>
  <c r="E26"/>
  <c r="F26"/>
  <c r="J26"/>
  <c r="E27"/>
  <c r="F27"/>
  <c r="J27"/>
  <c r="E28"/>
  <c r="F28"/>
  <c r="J28"/>
  <c r="E29"/>
  <c r="F29"/>
  <c r="J29"/>
  <c r="E30"/>
  <c r="K30" s="1"/>
  <c r="F30"/>
  <c r="E31"/>
  <c r="F31"/>
  <c r="J31"/>
  <c r="E32"/>
  <c r="K32" s="1"/>
  <c r="F32"/>
  <c r="E33"/>
  <c r="K33" s="1"/>
  <c r="F33"/>
  <c r="E34"/>
  <c r="K34" s="1"/>
  <c r="F34"/>
  <c r="E35"/>
  <c r="F35"/>
  <c r="J35"/>
  <c r="E36"/>
  <c r="F36"/>
  <c r="J36"/>
  <c r="E37"/>
  <c r="K37" s="1"/>
  <c r="F37"/>
  <c r="E38"/>
  <c r="K38" s="1"/>
  <c r="F38"/>
  <c r="E39"/>
  <c r="F39"/>
  <c r="J39"/>
  <c r="E3"/>
  <c r="F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1"/>
  <c r="I35"/>
  <c r="I36"/>
  <c r="I39"/>
  <c r="A4"/>
  <c r="H30"/>
  <c r="H31"/>
  <c r="H32"/>
  <c r="H33"/>
  <c r="H34"/>
  <c r="H35"/>
  <c r="H36"/>
  <c r="H37"/>
  <c r="H38"/>
  <c r="H39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K5" l="1"/>
  <c r="K7"/>
  <c r="K39"/>
  <c r="G19"/>
  <c r="L19" s="1"/>
  <c r="G11"/>
  <c r="G38"/>
  <c r="L38" s="1"/>
  <c r="G7"/>
  <c r="G5"/>
  <c r="L5" s="1"/>
  <c r="K36"/>
  <c r="K28"/>
  <c r="K26"/>
  <c r="K24"/>
  <c r="K22"/>
  <c r="K20"/>
  <c r="K18"/>
  <c r="K16"/>
  <c r="K14"/>
  <c r="K12"/>
  <c r="K10"/>
  <c r="K8"/>
  <c r="K6"/>
  <c r="K4"/>
  <c r="G39"/>
  <c r="L39" s="1"/>
  <c r="K23"/>
  <c r="K21"/>
  <c r="G27"/>
  <c r="L27" s="1"/>
  <c r="G23"/>
  <c r="L23" s="1"/>
  <c r="G21"/>
  <c r="L21" s="1"/>
  <c r="G18"/>
  <c r="L18" s="1"/>
  <c r="K29"/>
  <c r="K15"/>
  <c r="K13"/>
  <c r="G32"/>
  <c r="L32" s="1"/>
  <c r="G29"/>
  <c r="L29" s="1"/>
  <c r="G26"/>
  <c r="L26" s="1"/>
  <c r="G15"/>
  <c r="L15" s="1"/>
  <c r="G13"/>
  <c r="L13" s="1"/>
  <c r="G10"/>
  <c r="L10" s="1"/>
  <c r="G4"/>
  <c r="L4" s="1"/>
  <c r="K35"/>
  <c r="K31"/>
  <c r="K27"/>
  <c r="K25"/>
  <c r="K19"/>
  <c r="K17"/>
  <c r="K11"/>
  <c r="K9"/>
  <c r="G34"/>
  <c r="L34" s="1"/>
  <c r="G33"/>
  <c r="L33" s="1"/>
  <c r="G31"/>
  <c r="L31" s="1"/>
  <c r="G30"/>
  <c r="L30" s="1"/>
  <c r="G25"/>
  <c r="L25" s="1"/>
  <c r="G22"/>
  <c r="L22" s="1"/>
  <c r="G17"/>
  <c r="L17" s="1"/>
  <c r="G14"/>
  <c r="L14" s="1"/>
  <c r="G9"/>
  <c r="L9" s="1"/>
  <c r="G6"/>
  <c r="L6" s="1"/>
  <c r="G37"/>
  <c r="L37" s="1"/>
  <c r="G35"/>
  <c r="L35" s="1"/>
  <c r="G28"/>
  <c r="L28" s="1"/>
  <c r="G24"/>
  <c r="L24" s="1"/>
  <c r="G20"/>
  <c r="L20" s="1"/>
  <c r="G16"/>
  <c r="L16" s="1"/>
  <c r="G12"/>
  <c r="L12" s="1"/>
  <c r="L11"/>
  <c r="G8"/>
  <c r="L8" s="1"/>
  <c r="L7"/>
  <c r="J3"/>
  <c r="G3"/>
  <c r="G36"/>
  <c r="L36" s="1"/>
  <c r="I3"/>
  <c r="K3" s="1"/>
  <c r="L3" l="1"/>
</calcChain>
</file>

<file path=xl/sharedStrings.xml><?xml version="1.0" encoding="utf-8"?>
<sst xmlns="http://schemas.openxmlformats.org/spreadsheetml/2006/main" count="114" uniqueCount="71">
  <si>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</si>
  <si>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</si>
  <si>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</si>
  <si>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</si>
  <si>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</si>
  <si>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</si>
  <si>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</si>
  <si>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</si>
  <si>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</si>
  <si>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</si>
  <si>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</si>
  <si>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</si>
  <si>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</si>
  <si>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</si>
  <si>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</si>
  <si>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</si>
  <si>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</si>
  <si>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</si>
  <si>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</si>
  <si>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</si>
  <si>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</si>
  <si>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</si>
  <si>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</si>
  <si>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</si>
  <si>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</si>
  <si>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</si>
  <si>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</si>
  <si>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</si>
  <si>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</si>
  <si>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</si>
  <si>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</si>
  <si>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</si>
  <si>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</si>
  <si>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</si>
  <si>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</si>
  <si>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</si>
  <si>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DEPT</t>
  </si>
  <si>
    <t>QTY</t>
  </si>
  <si>
    <t>AMT</t>
  </si>
  <si>
    <t>COST</t>
  </si>
  <si>
    <t>41-周转筐</t>
  </si>
  <si>
    <t>71-黑电</t>
  </si>
  <si>
    <t>72-空调</t>
  </si>
  <si>
    <t>73-冰箱</t>
  </si>
  <si>
    <t>77-洗衣机</t>
  </si>
  <si>
    <t>78-厨卫</t>
  </si>
  <si>
    <t>PROFIT</t>
  </si>
  <si>
    <t>PROFIT_RATE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</si>
  <si>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</si>
  <si>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</si>
  <si>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</si>
  <si>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</si>
  <si>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</si>
  <si>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 xml:space="preserve">   </t>
  </si>
  <si>
    <t>销售日报表</t>
  </si>
  <si>
    <t>以门店、商品为视角，综合分析销售金额、销售毛利及客流量增长率的变化情况</t>
  </si>
  <si>
    <t>销售预算金额</t>
  </si>
  <si>
    <t>销售预算完成率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</si>
  <si>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</si>
  <si>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</si>
  <si>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</si>
  <si>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</si>
  <si>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</si>
  <si>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</si>
  <si>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</si>
  <si>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</t>
  </si>
  <si>
    <t>昨天客流量</t>
  </si>
  <si>
    <t>客流量增长率</t>
  </si>
  <si>
    <t>当日客单价</t>
  </si>
  <si>
    <t>昨日客单价</t>
  </si>
  <si>
    <t>客单价增长率</t>
  </si>
</sst>
</file>

<file path=xl/styles.xml><?xml version="1.0" encoding="utf-8"?>
<styleSheet xmlns="http://schemas.openxmlformats.org/spreadsheetml/2006/main">
  <numFmts count="2">
    <numFmt numFmtId="176" formatCode="#,##0.00&quot;%&quot;"/>
    <numFmt numFmtId="177" formatCode="0.00_ "/>
  </numFmts>
  <fonts count="3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8"/>
      <color rgb="FF333399"/>
      <name val="Arial"/>
      <family val="2"/>
    </font>
    <font>
      <sz val="10"/>
      <color indexed="64"/>
      <name val="Arial"/>
      <charset val="1"/>
    </font>
    <font>
      <b/>
      <sz val="9"/>
      <color indexed="64"/>
      <name val="Segoe UI"/>
      <family val="2"/>
      <charset val="134"/>
    </font>
    <font>
      <sz val="9"/>
      <color indexed="64"/>
      <name val="Segoe UI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/>
  </cellStyleXfs>
  <cellXfs count="73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26" fillId="0" borderId="0" xfId="0" applyFont="1" applyAlignment="1">
      <alignment horizontal="left" wrapText="1"/>
    </xf>
    <xf numFmtId="0" fontId="27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9" fillId="0" borderId="0" xfId="0" applyNumberFormat="1" applyFont="1" applyAlignment="1"/>
    <xf numFmtId="1" fontId="29" fillId="0" borderId="0" xfId="0" applyNumberFormat="1" applyFont="1" applyAlignment="1"/>
    <xf numFmtId="0" fontId="30" fillId="0" borderId="0" xfId="0" applyNumberFormat="1" applyFont="1" applyAlignment="1"/>
    <xf numFmtId="1" fontId="30" fillId="0" borderId="0" xfId="0" applyNumberFormat="1" applyFont="1" applyAlignment="1"/>
  </cellXfs>
  <cellStyles count="45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4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cid:78c0f45a2" TargetMode="External"/><Relationship Id="rId18" Type="http://schemas.openxmlformats.org/officeDocument/2006/relationships/image" Target="cid:8838026613" TargetMode="External"/><Relationship Id="rId26" Type="http://schemas.openxmlformats.org/officeDocument/2006/relationships/image" Target="cid:97aae13713" TargetMode="External"/><Relationship Id="rId39" Type="http://schemas.openxmlformats.org/officeDocument/2006/relationships/hyperlink" Target="cid:bbbaca6d2" TargetMode="External"/><Relationship Id="rId21" Type="http://schemas.openxmlformats.org/officeDocument/2006/relationships/hyperlink" Target="cid:97a5ff112" TargetMode="External"/><Relationship Id="rId34" Type="http://schemas.openxmlformats.org/officeDocument/2006/relationships/image" Target="cid:ac87b7df13" TargetMode="External"/><Relationship Id="rId42" Type="http://schemas.openxmlformats.org/officeDocument/2006/relationships/image" Target="cid:c0d5d5a813" TargetMode="External"/><Relationship Id="rId47" Type="http://schemas.openxmlformats.org/officeDocument/2006/relationships/hyperlink" Target="cid:d0b588612" TargetMode="External"/><Relationship Id="rId50" Type="http://schemas.openxmlformats.org/officeDocument/2006/relationships/image" Target="cid:dfd4546613" TargetMode="External"/><Relationship Id="rId55" Type="http://schemas.openxmlformats.org/officeDocument/2006/relationships/hyperlink" Target="cid:e76dc97e2" TargetMode="External"/><Relationship Id="rId63" Type="http://schemas.openxmlformats.org/officeDocument/2006/relationships/hyperlink" Target="cid:38d18ad2" TargetMode="External"/><Relationship Id="rId68" Type="http://schemas.openxmlformats.org/officeDocument/2006/relationships/image" Target="cid:392276913" TargetMode="External"/><Relationship Id="rId76" Type="http://schemas.openxmlformats.org/officeDocument/2006/relationships/image" Target="cid:185a1bab13" TargetMode="External"/><Relationship Id="rId84" Type="http://schemas.openxmlformats.org/officeDocument/2006/relationships/image" Target="cid:2deb17eb13" TargetMode="External"/><Relationship Id="rId89" Type="http://schemas.openxmlformats.org/officeDocument/2006/relationships/hyperlink" Target="cid:3c6fa8862" TargetMode="External"/><Relationship Id="rId7" Type="http://schemas.openxmlformats.org/officeDocument/2006/relationships/hyperlink" Target="cid:7393130e2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" Type="http://schemas.openxmlformats.org/officeDocument/2006/relationships/hyperlink" Target="cid:650096c02" TargetMode="External"/><Relationship Id="rId16" Type="http://schemas.openxmlformats.org/officeDocument/2006/relationships/image" Target="cid:7dde59d613" TargetMode="External"/><Relationship Id="rId29" Type="http://schemas.openxmlformats.org/officeDocument/2006/relationships/hyperlink" Target="cid:a1ed1ff62" TargetMode="External"/><Relationship Id="rId11" Type="http://schemas.openxmlformats.org/officeDocument/2006/relationships/hyperlink" Target="cid:78be76a62" TargetMode="External"/><Relationship Id="rId24" Type="http://schemas.openxmlformats.org/officeDocument/2006/relationships/image" Target="cid:97a883f913" TargetMode="External"/><Relationship Id="rId32" Type="http://schemas.openxmlformats.org/officeDocument/2006/relationships/image" Target="cid:a711f73213" TargetMode="External"/><Relationship Id="rId37" Type="http://schemas.openxmlformats.org/officeDocument/2006/relationships/hyperlink" Target="cid:bbb631c12" TargetMode="External"/><Relationship Id="rId40" Type="http://schemas.openxmlformats.org/officeDocument/2006/relationships/image" Target="cid:bbbaca8f13" TargetMode="External"/><Relationship Id="rId45" Type="http://schemas.openxmlformats.org/officeDocument/2006/relationships/hyperlink" Target="cid:cb1fd4bc2" TargetMode="External"/><Relationship Id="rId53" Type="http://schemas.openxmlformats.org/officeDocument/2006/relationships/hyperlink" Target="cid:e1e57af62" TargetMode="External"/><Relationship Id="rId58" Type="http://schemas.openxmlformats.org/officeDocument/2006/relationships/image" Target="cid:eca83a0c13" TargetMode="External"/><Relationship Id="rId66" Type="http://schemas.openxmlformats.org/officeDocument/2006/relationships/image" Target="cid:38f9f3713" TargetMode="External"/><Relationship Id="rId74" Type="http://schemas.openxmlformats.org/officeDocument/2006/relationships/image" Target="cid:1338c59c13" TargetMode="External"/><Relationship Id="rId79" Type="http://schemas.openxmlformats.org/officeDocument/2006/relationships/hyperlink" Target="cid:27d58f5e2" TargetMode="External"/><Relationship Id="rId87" Type="http://schemas.openxmlformats.org/officeDocument/2006/relationships/hyperlink" Target="cid:3c6ac1ec2" TargetMode="External"/><Relationship Id="rId5" Type="http://schemas.openxmlformats.org/officeDocument/2006/relationships/hyperlink" Target="cid:738f7e472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90" Type="http://schemas.openxmlformats.org/officeDocument/2006/relationships/image" Target="cid:3c6fa8b013" TargetMode="External"/><Relationship Id="rId19" Type="http://schemas.openxmlformats.org/officeDocument/2006/relationships/hyperlink" Target="cid:883d552c2" TargetMode="External"/><Relationship Id="rId14" Type="http://schemas.openxmlformats.org/officeDocument/2006/relationships/image" Target="cid:78c0f48013" TargetMode="External"/><Relationship Id="rId22" Type="http://schemas.openxmlformats.org/officeDocument/2006/relationships/image" Target="cid:97a5ff3513" TargetMode="External"/><Relationship Id="rId27" Type="http://schemas.openxmlformats.org/officeDocument/2006/relationships/hyperlink" Target="cid:9cc12f202" TargetMode="External"/><Relationship Id="rId30" Type="http://schemas.openxmlformats.org/officeDocument/2006/relationships/image" Target="cid:a1ed202213" TargetMode="External"/><Relationship Id="rId35" Type="http://schemas.openxmlformats.org/officeDocument/2006/relationships/hyperlink" Target="cid:bbb2de7c2" TargetMode="External"/><Relationship Id="rId43" Type="http://schemas.openxmlformats.org/officeDocument/2006/relationships/hyperlink" Target="cid:c5fc19282" TargetMode="External"/><Relationship Id="rId48" Type="http://schemas.openxmlformats.org/officeDocument/2006/relationships/image" Target="cid:d0b5888713" TargetMode="External"/><Relationship Id="rId56" Type="http://schemas.openxmlformats.org/officeDocument/2006/relationships/image" Target="cid:e76dc9a413" TargetMode="External"/><Relationship Id="rId64" Type="http://schemas.openxmlformats.org/officeDocument/2006/relationships/image" Target="cid:38d18d213" TargetMode="External"/><Relationship Id="rId69" Type="http://schemas.openxmlformats.org/officeDocument/2006/relationships/hyperlink" Target="cid:e0ef2af2" TargetMode="External"/><Relationship Id="rId77" Type="http://schemas.openxmlformats.org/officeDocument/2006/relationships/hyperlink" Target="cid:27d3d8a42" TargetMode="External"/><Relationship Id="rId8" Type="http://schemas.openxmlformats.org/officeDocument/2006/relationships/image" Target="cid:7393133f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80" Type="http://schemas.openxmlformats.org/officeDocument/2006/relationships/image" Target="cid:27d58f7c13" TargetMode="External"/><Relationship Id="rId85" Type="http://schemas.openxmlformats.org/officeDocument/2006/relationships/hyperlink" Target="cid:321b9f952" TargetMode="External"/><Relationship Id="rId3" Type="http://schemas.openxmlformats.org/officeDocument/2006/relationships/image" Target="cid:650096f013" TargetMode="External"/><Relationship Id="rId12" Type="http://schemas.openxmlformats.org/officeDocument/2006/relationships/image" Target="cid:78be76ce13" TargetMode="External"/><Relationship Id="rId17" Type="http://schemas.openxmlformats.org/officeDocument/2006/relationships/hyperlink" Target="cid:883802342" TargetMode="External"/><Relationship Id="rId25" Type="http://schemas.openxmlformats.org/officeDocument/2006/relationships/hyperlink" Target="cid:97aae1182" TargetMode="External"/><Relationship Id="rId33" Type="http://schemas.openxmlformats.org/officeDocument/2006/relationships/hyperlink" Target="cid:ac87b7b92" TargetMode="External"/><Relationship Id="rId38" Type="http://schemas.openxmlformats.org/officeDocument/2006/relationships/image" Target="cid:bbb631eb13" TargetMode="External"/><Relationship Id="rId46" Type="http://schemas.openxmlformats.org/officeDocument/2006/relationships/image" Target="cid:cb1fd4e013" TargetMode="External"/><Relationship Id="rId59" Type="http://schemas.openxmlformats.org/officeDocument/2006/relationships/hyperlink" Target="cid:ef30262e2" TargetMode="External"/><Relationship Id="rId67" Type="http://schemas.openxmlformats.org/officeDocument/2006/relationships/hyperlink" Target="cid:39227402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54" Type="http://schemas.openxmlformats.org/officeDocument/2006/relationships/image" Target="cid:e1e57b1713" TargetMode="External"/><Relationship Id="rId62" Type="http://schemas.openxmlformats.org/officeDocument/2006/relationships/image" Target="cid:f456204213" TargetMode="External"/><Relationship Id="rId70" Type="http://schemas.openxmlformats.org/officeDocument/2006/relationships/image" Target="cid:e0ef2d213" TargetMode="External"/><Relationship Id="rId75" Type="http://schemas.openxmlformats.org/officeDocument/2006/relationships/hyperlink" Target="cid:185a1b862" TargetMode="External"/><Relationship Id="rId83" Type="http://schemas.openxmlformats.org/officeDocument/2006/relationships/hyperlink" Target="cid:2deb17c02" TargetMode="External"/><Relationship Id="rId88" Type="http://schemas.openxmlformats.org/officeDocument/2006/relationships/image" Target="cid:3c6ac21013" TargetMode="External"/><Relationship Id="rId91" Type="http://schemas.openxmlformats.org/officeDocument/2006/relationships/hyperlink" Target="cid:4babe7622" TargetMode="External"/><Relationship Id="rId1" Type="http://schemas.openxmlformats.org/officeDocument/2006/relationships/image" Target="../media/image1.jpeg"/><Relationship Id="rId6" Type="http://schemas.openxmlformats.org/officeDocument/2006/relationships/image" Target="cid:738f7e7313" TargetMode="External"/><Relationship Id="rId15" Type="http://schemas.openxmlformats.org/officeDocument/2006/relationships/hyperlink" Target="cid:7dde59952" TargetMode="External"/><Relationship Id="rId23" Type="http://schemas.openxmlformats.org/officeDocument/2006/relationships/hyperlink" Target="cid:97a883d72" TargetMode="External"/><Relationship Id="rId28" Type="http://schemas.openxmlformats.org/officeDocument/2006/relationships/image" Target="cid:9cc12f6e13" TargetMode="External"/><Relationship Id="rId36" Type="http://schemas.openxmlformats.org/officeDocument/2006/relationships/image" Target="cid:bbb2dea413" TargetMode="External"/><Relationship Id="rId49" Type="http://schemas.openxmlformats.org/officeDocument/2006/relationships/hyperlink" Target="cid:dfd4543e2" TargetMode="External"/><Relationship Id="rId57" Type="http://schemas.openxmlformats.org/officeDocument/2006/relationships/hyperlink" Target="cid:eca839e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44" Type="http://schemas.openxmlformats.org/officeDocument/2006/relationships/image" Target="cid:c5fc194a13" TargetMode="External"/><Relationship Id="rId52" Type="http://schemas.openxmlformats.org/officeDocument/2006/relationships/image" Target="cid:dfd5ecc813" TargetMode="External"/><Relationship Id="rId60" Type="http://schemas.openxmlformats.org/officeDocument/2006/relationships/image" Target="cid:ef30265413" TargetMode="External"/><Relationship Id="rId65" Type="http://schemas.openxmlformats.org/officeDocument/2006/relationships/hyperlink" Target="cid:38f9f0f2" TargetMode="External"/><Relationship Id="rId73" Type="http://schemas.openxmlformats.org/officeDocument/2006/relationships/hyperlink" Target="cid:1338c5792" TargetMode="External"/><Relationship Id="rId78" Type="http://schemas.openxmlformats.org/officeDocument/2006/relationships/image" Target="cid:27d3d8c413" TargetMode="External"/><Relationship Id="rId81" Type="http://schemas.openxmlformats.org/officeDocument/2006/relationships/hyperlink" Target="cid:27d6fdf22" TargetMode="External"/><Relationship Id="rId86" Type="http://schemas.openxmlformats.org/officeDocument/2006/relationships/image" Target="cid:321b9fbf13" TargetMode="External"/><Relationship Id="rId4" Type="http://schemas.openxmlformats.org/officeDocument/2006/relationships/image" Target="../media/image2.jpeg"/><Relationship Id="rId9" Type="http://schemas.openxmlformats.org/officeDocument/2006/relationships/hyperlink" Target="cid:73952905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30" sqref="A30:XFD30"/>
    </sheetView>
  </sheetViews>
  <sheetFormatPr defaultRowHeight="11.25"/>
  <cols>
    <col min="1" max="1" width="7.75" style="1" customWidth="1"/>
    <col min="2" max="2" width="3" style="4" bestFit="1" customWidth="1"/>
    <col min="3" max="4" width="9" style="1"/>
    <col min="5" max="5" width="10.5" style="1" bestFit="1" customWidth="1"/>
    <col min="6" max="6" width="12.25" style="26" bestFit="1" customWidth="1"/>
    <col min="7" max="7" width="10.5" style="1" bestFit="1" customWidth="1"/>
    <col min="8" max="8" width="9" style="26"/>
    <col min="9" max="12" width="9.75" style="2" bestFit="1" customWidth="1"/>
    <col min="13" max="16384" width="9" style="1"/>
  </cols>
  <sheetData>
    <row r="1" spans="1:12">
      <c r="A1" s="5"/>
      <c r="B1" s="6"/>
      <c r="C1" s="7"/>
      <c r="D1" s="8"/>
      <c r="E1" s="9" t="s">
        <v>0</v>
      </c>
      <c r="F1" s="23" t="s">
        <v>1</v>
      </c>
      <c r="G1" s="10" t="s">
        <v>50</v>
      </c>
      <c r="H1" s="23" t="s">
        <v>2</v>
      </c>
      <c r="I1" s="17" t="s">
        <v>48</v>
      </c>
      <c r="J1" s="18" t="s">
        <v>49</v>
      </c>
      <c r="K1" s="19" t="s">
        <v>51</v>
      </c>
      <c r="L1" s="19" t="s">
        <v>52</v>
      </c>
    </row>
    <row r="2" spans="1:12">
      <c r="A2" s="11" t="s">
        <v>3</v>
      </c>
      <c r="B2" s="12"/>
      <c r="C2" s="53" t="s">
        <v>4</v>
      </c>
      <c r="D2" s="53"/>
      <c r="E2" s="13"/>
      <c r="F2" s="24"/>
      <c r="G2" s="14"/>
      <c r="H2" s="24"/>
      <c r="I2" s="20"/>
      <c r="J2" s="21"/>
      <c r="K2" s="22"/>
      <c r="L2" s="22"/>
    </row>
    <row r="3" spans="1:12">
      <c r="A3" s="54" t="s">
        <v>5</v>
      </c>
      <c r="B3" s="54"/>
      <c r="C3" s="54"/>
      <c r="D3" s="54"/>
      <c r="E3" s="15">
        <f>RA!D7</f>
        <v>18186593.722800002</v>
      </c>
      <c r="F3" s="25">
        <f>RA!I7</f>
        <v>1614145.9793</v>
      </c>
      <c r="G3" s="16">
        <f>E3-F3</f>
        <v>16572447.743500002</v>
      </c>
      <c r="H3" s="27">
        <f>RA!J7</f>
        <v>8.8754717013136606</v>
      </c>
      <c r="I3" s="20">
        <f>SUM(I4:I39)</f>
        <v>18186598.025028639</v>
      </c>
      <c r="J3" s="21">
        <f>SUM(J4:J39)</f>
        <v>16572447.766964586</v>
      </c>
      <c r="K3" s="22">
        <f>E3-I3</f>
        <v>-4.3022286370396614</v>
      </c>
      <c r="L3" s="22">
        <f>G3-J3</f>
        <v>-2.3464584723114967E-2</v>
      </c>
    </row>
    <row r="4" spans="1:12">
      <c r="A4" s="55">
        <f>RA!A8</f>
        <v>41489</v>
      </c>
      <c r="B4" s="12">
        <v>12</v>
      </c>
      <c r="C4" s="52" t="s">
        <v>6</v>
      </c>
      <c r="D4" s="52"/>
      <c r="E4" s="15">
        <f>RA!D8</f>
        <v>551521.11690000002</v>
      </c>
      <c r="F4" s="25">
        <f>RA!I8</f>
        <v>110037.22169999999</v>
      </c>
      <c r="G4" s="16">
        <f t="shared" ref="G4:G39" si="0">E4-F4</f>
        <v>441483.89520000003</v>
      </c>
      <c r="H4" s="27">
        <f>RA!J8</f>
        <v>19.951588131112601</v>
      </c>
      <c r="I4" s="20">
        <f>VLOOKUP(B4,RMS!B:D,3,FALSE)</f>
        <v>551521.66779743601</v>
      </c>
      <c r="J4" s="21">
        <f>VLOOKUP(B4,RMS!B:E,4,FALSE)</f>
        <v>441483.90409914497</v>
      </c>
      <c r="K4" s="22">
        <f t="shared" ref="K4:K39" si="1">E4-I4</f>
        <v>-0.55089743598364294</v>
      </c>
      <c r="L4" s="22">
        <f t="shared" ref="L4:L39" si="2">G4-J4</f>
        <v>-8.8991449447348714E-3</v>
      </c>
    </row>
    <row r="5" spans="1:12">
      <c r="A5" s="55"/>
      <c r="B5" s="12">
        <v>13</v>
      </c>
      <c r="C5" s="52" t="s">
        <v>7</v>
      </c>
      <c r="D5" s="52"/>
      <c r="E5" s="15">
        <f>RA!D9</f>
        <v>113726.7433</v>
      </c>
      <c r="F5" s="25">
        <f>RA!I9</f>
        <v>23475.3302</v>
      </c>
      <c r="G5" s="16">
        <f t="shared" si="0"/>
        <v>90251.413100000005</v>
      </c>
      <c r="H5" s="27">
        <f>RA!J9</f>
        <v>20.641873247064101</v>
      </c>
      <c r="I5" s="20">
        <f>VLOOKUP(B5,RMS!B:D,3,FALSE)</f>
        <v>113726.745578738</v>
      </c>
      <c r="J5" s="21">
        <f>VLOOKUP(B5,RMS!B:E,4,FALSE)</f>
        <v>90251.428250071898</v>
      </c>
      <c r="K5" s="22">
        <f t="shared" si="1"/>
        <v>-2.2787380003137514E-3</v>
      </c>
      <c r="L5" s="22">
        <f t="shared" si="2"/>
        <v>-1.5150071893003769E-2</v>
      </c>
    </row>
    <row r="6" spans="1:12">
      <c r="A6" s="55"/>
      <c r="B6" s="12">
        <v>14</v>
      </c>
      <c r="C6" s="52" t="s">
        <v>8</v>
      </c>
      <c r="D6" s="52"/>
      <c r="E6" s="15">
        <f>RA!D10</f>
        <v>180334.55220000001</v>
      </c>
      <c r="F6" s="25">
        <f>RA!I10</f>
        <v>39932.253499999999</v>
      </c>
      <c r="G6" s="16">
        <f t="shared" si="0"/>
        <v>140402.29870000001</v>
      </c>
      <c r="H6" s="27">
        <f>RA!J10</f>
        <v>22.143428983988102</v>
      </c>
      <c r="I6" s="20">
        <f>VLOOKUP(B6,RMS!B:D,3,FALSE)</f>
        <v>180337.123994872</v>
      </c>
      <c r="J6" s="21">
        <f>VLOOKUP(B6,RMS!B:E,4,FALSE)</f>
        <v>140402.29803247901</v>
      </c>
      <c r="K6" s="22">
        <f t="shared" si="1"/>
        <v>-2.5717948719975539</v>
      </c>
      <c r="L6" s="22">
        <f t="shared" si="2"/>
        <v>6.6752100246958435E-4</v>
      </c>
    </row>
    <row r="7" spans="1:12">
      <c r="A7" s="55"/>
      <c r="B7" s="12">
        <v>15</v>
      </c>
      <c r="C7" s="52" t="s">
        <v>9</v>
      </c>
      <c r="D7" s="52"/>
      <c r="E7" s="15">
        <f>RA!D11</f>
        <v>44435.0962</v>
      </c>
      <c r="F7" s="25">
        <f>RA!I11</f>
        <v>7604.4773999999998</v>
      </c>
      <c r="G7" s="16">
        <f t="shared" si="0"/>
        <v>36830.618799999997</v>
      </c>
      <c r="H7" s="27">
        <f>RA!J11</f>
        <v>17.1136737631278</v>
      </c>
      <c r="I7" s="20">
        <f>VLOOKUP(B7,RMS!B:D,3,FALSE)</f>
        <v>44435.134152136801</v>
      </c>
      <c r="J7" s="21">
        <f>VLOOKUP(B7,RMS!B:E,4,FALSE)</f>
        <v>36830.6187102564</v>
      </c>
      <c r="K7" s="22">
        <f t="shared" si="1"/>
        <v>-3.7952136801322922E-2</v>
      </c>
      <c r="L7" s="22">
        <f t="shared" si="2"/>
        <v>8.9743596618063748E-5</v>
      </c>
    </row>
    <row r="8" spans="1:12">
      <c r="A8" s="55"/>
      <c r="B8" s="12">
        <v>16</v>
      </c>
      <c r="C8" s="52" t="s">
        <v>10</v>
      </c>
      <c r="D8" s="52"/>
      <c r="E8" s="15">
        <f>RA!D12</f>
        <v>136946.28589999999</v>
      </c>
      <c r="F8" s="25">
        <f>RA!I12</f>
        <v>10522.058000000001</v>
      </c>
      <c r="G8" s="16">
        <f t="shared" si="0"/>
        <v>126424.22789999998</v>
      </c>
      <c r="H8" s="27">
        <f>RA!J12</f>
        <v>7.68334674492987</v>
      </c>
      <c r="I8" s="20">
        <f>VLOOKUP(B8,RMS!B:D,3,FALSE)</f>
        <v>136946.28588205099</v>
      </c>
      <c r="J8" s="21">
        <f>VLOOKUP(B8,RMS!B:E,4,FALSE)</f>
        <v>126424.227845299</v>
      </c>
      <c r="K8" s="22">
        <f t="shared" si="1"/>
        <v>1.794900163076818E-5</v>
      </c>
      <c r="L8" s="22">
        <f t="shared" si="2"/>
        <v>5.4700984037481248E-5</v>
      </c>
    </row>
    <row r="9" spans="1:12">
      <c r="A9" s="55"/>
      <c r="B9" s="12">
        <v>17</v>
      </c>
      <c r="C9" s="52" t="s">
        <v>11</v>
      </c>
      <c r="D9" s="52"/>
      <c r="E9" s="15">
        <f>RA!D13</f>
        <v>296121.12109999999</v>
      </c>
      <c r="F9" s="25">
        <f>RA!I13</f>
        <v>71303.056599999996</v>
      </c>
      <c r="G9" s="16">
        <f t="shared" si="0"/>
        <v>224818.06449999998</v>
      </c>
      <c r="H9" s="27">
        <f>RA!J13</f>
        <v>24.079017509838799</v>
      </c>
      <c r="I9" s="20">
        <f>VLOOKUP(B9,RMS!B:D,3,FALSE)</f>
        <v>296121.29546752101</v>
      </c>
      <c r="J9" s="21">
        <f>VLOOKUP(B9,RMS!B:E,4,FALSE)</f>
        <v>224818.063333333</v>
      </c>
      <c r="K9" s="22">
        <f t="shared" si="1"/>
        <v>-0.17436752101639286</v>
      </c>
      <c r="L9" s="22">
        <f t="shared" si="2"/>
        <v>1.1666669743135571E-3</v>
      </c>
    </row>
    <row r="10" spans="1:12">
      <c r="A10" s="55"/>
      <c r="B10" s="12">
        <v>18</v>
      </c>
      <c r="C10" s="52" t="s">
        <v>12</v>
      </c>
      <c r="D10" s="52"/>
      <c r="E10" s="15">
        <f>RA!D14</f>
        <v>154323.6906</v>
      </c>
      <c r="F10" s="25">
        <f>RA!I14</f>
        <v>6052.1693999999998</v>
      </c>
      <c r="G10" s="16">
        <f t="shared" si="0"/>
        <v>148271.52119999999</v>
      </c>
      <c r="H10" s="27">
        <f>RA!J14</f>
        <v>3.9217370816299</v>
      </c>
      <c r="I10" s="20">
        <f>VLOOKUP(B10,RMS!B:D,3,FALSE)</f>
        <v>154323.70085299099</v>
      </c>
      <c r="J10" s="21">
        <f>VLOOKUP(B10,RMS!B:E,4,FALSE)</f>
        <v>148271.52659230799</v>
      </c>
      <c r="K10" s="22">
        <f t="shared" si="1"/>
        <v>-1.0252990992739797E-2</v>
      </c>
      <c r="L10" s="22">
        <f t="shared" si="2"/>
        <v>-5.3923079976812005E-3</v>
      </c>
    </row>
    <row r="11" spans="1:12">
      <c r="A11" s="55"/>
      <c r="B11" s="12">
        <v>19</v>
      </c>
      <c r="C11" s="52" t="s">
        <v>13</v>
      </c>
      <c r="D11" s="52"/>
      <c r="E11" s="15">
        <f>RA!D15</f>
        <v>92134.984500000006</v>
      </c>
      <c r="F11" s="25">
        <f>RA!I15</f>
        <v>7122.3832000000002</v>
      </c>
      <c r="G11" s="16">
        <f t="shared" si="0"/>
        <v>85012.601300000009</v>
      </c>
      <c r="H11" s="27">
        <f>RA!J15</f>
        <v>7.7303786815094098</v>
      </c>
      <c r="I11" s="20">
        <f>VLOOKUP(B11,RMS!B:D,3,FALSE)</f>
        <v>92135.056112820501</v>
      </c>
      <c r="J11" s="21">
        <f>VLOOKUP(B11,RMS!B:E,4,FALSE)</f>
        <v>85012.601713675205</v>
      </c>
      <c r="K11" s="22">
        <f t="shared" si="1"/>
        <v>-7.1612820494920015E-2</v>
      </c>
      <c r="L11" s="22">
        <f t="shared" si="2"/>
        <v>-4.136751958867535E-4</v>
      </c>
    </row>
    <row r="12" spans="1:12">
      <c r="A12" s="55"/>
      <c r="B12" s="12">
        <v>21</v>
      </c>
      <c r="C12" s="52" t="s">
        <v>14</v>
      </c>
      <c r="D12" s="52"/>
      <c r="E12" s="15">
        <f>RA!D16</f>
        <v>1007156.4672</v>
      </c>
      <c r="F12" s="25">
        <f>RA!I16</f>
        <v>18964.796699999999</v>
      </c>
      <c r="G12" s="16">
        <f t="shared" si="0"/>
        <v>988191.67050000001</v>
      </c>
      <c r="H12" s="27">
        <f>RA!J16</f>
        <v>1.88300401353964</v>
      </c>
      <c r="I12" s="20">
        <f>VLOOKUP(B12,RMS!B:D,3,FALSE)</f>
        <v>1007155.7285</v>
      </c>
      <c r="J12" s="21">
        <f>VLOOKUP(B12,RMS!B:E,4,FALSE)</f>
        <v>988191.67050000001</v>
      </c>
      <c r="K12" s="22">
        <f t="shared" si="1"/>
        <v>0.73869999998714775</v>
      </c>
      <c r="L12" s="22">
        <f t="shared" si="2"/>
        <v>0</v>
      </c>
    </row>
    <row r="13" spans="1:12">
      <c r="A13" s="55"/>
      <c r="B13" s="12">
        <v>22</v>
      </c>
      <c r="C13" s="52" t="s">
        <v>15</v>
      </c>
      <c r="D13" s="52"/>
      <c r="E13" s="15">
        <f>RA!D17</f>
        <v>395554.74930000002</v>
      </c>
      <c r="F13" s="25">
        <f>RA!I17</f>
        <v>54070.973899999997</v>
      </c>
      <c r="G13" s="16">
        <f t="shared" si="0"/>
        <v>341483.77540000004</v>
      </c>
      <c r="H13" s="27">
        <f>RA!J17</f>
        <v>13.6696560958218</v>
      </c>
      <c r="I13" s="20">
        <f>VLOOKUP(B13,RMS!B:D,3,FALSE)</f>
        <v>395554.76215042698</v>
      </c>
      <c r="J13" s="21">
        <f>VLOOKUP(B13,RMS!B:E,4,FALSE)</f>
        <v>341483.77360940201</v>
      </c>
      <c r="K13" s="22">
        <f t="shared" si="1"/>
        <v>-1.285042695235461E-2</v>
      </c>
      <c r="L13" s="22">
        <f t="shared" si="2"/>
        <v>1.7905980348587036E-3</v>
      </c>
    </row>
    <row r="14" spans="1:12">
      <c r="A14" s="55"/>
      <c r="B14" s="12">
        <v>23</v>
      </c>
      <c r="C14" s="52" t="s">
        <v>16</v>
      </c>
      <c r="D14" s="52"/>
      <c r="E14" s="15">
        <f>RA!D18</f>
        <v>1828282.4295000001</v>
      </c>
      <c r="F14" s="25">
        <f>RA!I18</f>
        <v>163982.5282</v>
      </c>
      <c r="G14" s="16">
        <f t="shared" si="0"/>
        <v>1664299.9013</v>
      </c>
      <c r="H14" s="27">
        <f>RA!J18</f>
        <v>8.9692120623204907</v>
      </c>
      <c r="I14" s="20">
        <f>VLOOKUP(B14,RMS!B:D,3,FALSE)</f>
        <v>1828282.53909487</v>
      </c>
      <c r="J14" s="21">
        <f>VLOOKUP(B14,RMS!B:E,4,FALSE)</f>
        <v>1664299.9179897399</v>
      </c>
      <c r="K14" s="22">
        <f t="shared" si="1"/>
        <v>-0.10959486989304423</v>
      </c>
      <c r="L14" s="22">
        <f t="shared" si="2"/>
        <v>-1.668973988853395E-2</v>
      </c>
    </row>
    <row r="15" spans="1:12">
      <c r="A15" s="55"/>
      <c r="B15" s="12">
        <v>24</v>
      </c>
      <c r="C15" s="52" t="s">
        <v>17</v>
      </c>
      <c r="D15" s="52"/>
      <c r="E15" s="15">
        <f>RA!D19</f>
        <v>902138.27450000006</v>
      </c>
      <c r="F15" s="25">
        <f>RA!I19</f>
        <v>16982.352800000001</v>
      </c>
      <c r="G15" s="16">
        <f t="shared" si="0"/>
        <v>885155.92170000006</v>
      </c>
      <c r="H15" s="27">
        <f>RA!J19</f>
        <v>1.8824556367938501</v>
      </c>
      <c r="I15" s="20">
        <f>VLOOKUP(B15,RMS!B:D,3,FALSE)</f>
        <v>902138.26713675202</v>
      </c>
      <c r="J15" s="21">
        <f>VLOOKUP(B15,RMS!B:E,4,FALSE)</f>
        <v>885155.92124529905</v>
      </c>
      <c r="K15" s="22">
        <f t="shared" si="1"/>
        <v>7.3632480343803763E-3</v>
      </c>
      <c r="L15" s="22">
        <f t="shared" si="2"/>
        <v>4.54701017588377E-4</v>
      </c>
    </row>
    <row r="16" spans="1:12">
      <c r="A16" s="55"/>
      <c r="B16" s="12">
        <v>25</v>
      </c>
      <c r="C16" s="52" t="s">
        <v>18</v>
      </c>
      <c r="D16" s="52"/>
      <c r="E16" s="15">
        <f>RA!D20</f>
        <v>1220907.5930999999</v>
      </c>
      <c r="F16" s="25">
        <f>RA!I20</f>
        <v>11975.648800000001</v>
      </c>
      <c r="G16" s="16">
        <f t="shared" si="0"/>
        <v>1208931.9442999999</v>
      </c>
      <c r="H16" s="27">
        <f>RA!J20</f>
        <v>0.98088085189090302</v>
      </c>
      <c r="I16" s="20">
        <f>VLOOKUP(B16,RMS!B:D,3,FALSE)</f>
        <v>1220907.649</v>
      </c>
      <c r="J16" s="21">
        <f>VLOOKUP(B16,RMS!B:E,4,FALSE)</f>
        <v>1208931.9443000001</v>
      </c>
      <c r="K16" s="22">
        <f t="shared" si="1"/>
        <v>-5.5900000035762787E-2</v>
      </c>
      <c r="L16" s="22">
        <f t="shared" si="2"/>
        <v>0</v>
      </c>
    </row>
    <row r="17" spans="1:12">
      <c r="A17" s="55"/>
      <c r="B17" s="12">
        <v>26</v>
      </c>
      <c r="C17" s="52" t="s">
        <v>19</v>
      </c>
      <c r="D17" s="52"/>
      <c r="E17" s="15">
        <f>RA!D21</f>
        <v>376705.39439999999</v>
      </c>
      <c r="F17" s="25">
        <f>RA!I21</f>
        <v>26730.770700000001</v>
      </c>
      <c r="G17" s="16">
        <f t="shared" si="0"/>
        <v>349974.6237</v>
      </c>
      <c r="H17" s="27">
        <f>RA!J21</f>
        <v>7.0959352049034496</v>
      </c>
      <c r="I17" s="20">
        <f>VLOOKUP(B17,RMS!B:D,3,FALSE)</f>
        <v>376705.29918872198</v>
      </c>
      <c r="J17" s="21">
        <f>VLOOKUP(B17,RMS!B:E,4,FALSE)</f>
        <v>349974.62361654203</v>
      </c>
      <c r="K17" s="22">
        <f t="shared" si="1"/>
        <v>9.5211278006900102E-2</v>
      </c>
      <c r="L17" s="22">
        <f t="shared" si="2"/>
        <v>8.3457969594746828E-5</v>
      </c>
    </row>
    <row r="18" spans="1:12">
      <c r="A18" s="55"/>
      <c r="B18" s="12">
        <v>27</v>
      </c>
      <c r="C18" s="52" t="s">
        <v>20</v>
      </c>
      <c r="D18" s="52"/>
      <c r="E18" s="15">
        <f>RA!D22</f>
        <v>1336001.0044</v>
      </c>
      <c r="F18" s="25">
        <f>RA!I22</f>
        <v>155781.02480000001</v>
      </c>
      <c r="G18" s="16">
        <f t="shared" si="0"/>
        <v>1180219.9796</v>
      </c>
      <c r="H18" s="27">
        <f>RA!J22</f>
        <v>11.6602475811732</v>
      </c>
      <c r="I18" s="20">
        <f>VLOOKUP(B18,RMS!B:D,3,FALSE)</f>
        <v>1336001.2588575201</v>
      </c>
      <c r="J18" s="21">
        <f>VLOOKUP(B18,RMS!B:E,4,FALSE)</f>
        <v>1180219.98002389</v>
      </c>
      <c r="K18" s="22">
        <f t="shared" si="1"/>
        <v>-0.2544575200881809</v>
      </c>
      <c r="L18" s="22">
        <f t="shared" si="2"/>
        <v>-4.2389007285237312E-4</v>
      </c>
    </row>
    <row r="19" spans="1:12">
      <c r="A19" s="55"/>
      <c r="B19" s="12">
        <v>29</v>
      </c>
      <c r="C19" s="52" t="s">
        <v>21</v>
      </c>
      <c r="D19" s="52"/>
      <c r="E19" s="15">
        <f>RA!D23</f>
        <v>2638378.8681000001</v>
      </c>
      <c r="F19" s="25">
        <f>RA!I23</f>
        <v>142630.60939999999</v>
      </c>
      <c r="G19" s="16">
        <f t="shared" si="0"/>
        <v>2495748.2587000001</v>
      </c>
      <c r="H19" s="27">
        <f>RA!J23</f>
        <v>5.4059942309465896</v>
      </c>
      <c r="I19" s="20">
        <f>VLOOKUP(B19,RMS!B:D,3,FALSE)</f>
        <v>2638380.2785042701</v>
      </c>
      <c r="J19" s="21">
        <f>VLOOKUP(B19,RMS!B:E,4,FALSE)</f>
        <v>2495748.2956649601</v>
      </c>
      <c r="K19" s="22">
        <f t="shared" si="1"/>
        <v>-1.4104042700491846</v>
      </c>
      <c r="L19" s="22">
        <f t="shared" si="2"/>
        <v>-3.6964959930628538E-2</v>
      </c>
    </row>
    <row r="20" spans="1:12">
      <c r="A20" s="55"/>
      <c r="B20" s="12">
        <v>31</v>
      </c>
      <c r="C20" s="52" t="s">
        <v>22</v>
      </c>
      <c r="D20" s="52"/>
      <c r="E20" s="15">
        <f>RA!D24</f>
        <v>372167.18160000001</v>
      </c>
      <c r="F20" s="25">
        <f>RA!I24</f>
        <v>55512.424800000001</v>
      </c>
      <c r="G20" s="16">
        <f t="shared" si="0"/>
        <v>316654.75680000003</v>
      </c>
      <c r="H20" s="27">
        <f>RA!J24</f>
        <v>14.915991399710199</v>
      </c>
      <c r="I20" s="20">
        <f>VLOOKUP(B20,RMS!B:D,3,FALSE)</f>
        <v>372167.238289812</v>
      </c>
      <c r="J20" s="21">
        <f>VLOOKUP(B20,RMS!B:E,4,FALSE)</f>
        <v>316654.73740149202</v>
      </c>
      <c r="K20" s="22">
        <f t="shared" si="1"/>
        <v>-5.6689811986871064E-2</v>
      </c>
      <c r="L20" s="22">
        <f t="shared" si="2"/>
        <v>1.9398508011363447E-2</v>
      </c>
    </row>
    <row r="21" spans="1:12">
      <c r="A21" s="55"/>
      <c r="B21" s="12">
        <v>32</v>
      </c>
      <c r="C21" s="52" t="s">
        <v>23</v>
      </c>
      <c r="D21" s="52"/>
      <c r="E21" s="15">
        <f>RA!D25</f>
        <v>272535.62640000001</v>
      </c>
      <c r="F21" s="25">
        <f>RA!I25</f>
        <v>23108.7631</v>
      </c>
      <c r="G21" s="16">
        <f t="shared" si="0"/>
        <v>249426.8633</v>
      </c>
      <c r="H21" s="27">
        <f>RA!J25</f>
        <v>8.4791714775973208</v>
      </c>
      <c r="I21" s="20">
        <f>VLOOKUP(B21,RMS!B:D,3,FALSE)</f>
        <v>272535.62589354097</v>
      </c>
      <c r="J21" s="21">
        <f>VLOOKUP(B21,RMS!B:E,4,FALSE)</f>
        <v>249426.87488357499</v>
      </c>
      <c r="K21" s="22">
        <f t="shared" si="1"/>
        <v>5.0645903684198856E-4</v>
      </c>
      <c r="L21" s="22">
        <f t="shared" si="2"/>
        <v>-1.1583574989344925E-2</v>
      </c>
    </row>
    <row r="22" spans="1:12">
      <c r="A22" s="55"/>
      <c r="B22" s="12">
        <v>33</v>
      </c>
      <c r="C22" s="52" t="s">
        <v>24</v>
      </c>
      <c r="D22" s="52"/>
      <c r="E22" s="15">
        <f>RA!D26</f>
        <v>633055.22</v>
      </c>
      <c r="F22" s="25">
        <f>RA!I26</f>
        <v>125196.895</v>
      </c>
      <c r="G22" s="16">
        <f t="shared" si="0"/>
        <v>507858.32499999995</v>
      </c>
      <c r="H22" s="27">
        <f>RA!J26</f>
        <v>19.776615221654801</v>
      </c>
      <c r="I22" s="20">
        <f>VLOOKUP(B22,RMS!B:D,3,FALSE)</f>
        <v>633055.21464160795</v>
      </c>
      <c r="J22" s="21">
        <f>VLOOKUP(B22,RMS!B:E,4,FALSE)</f>
        <v>507858.263846824</v>
      </c>
      <c r="K22" s="22">
        <f t="shared" si="1"/>
        <v>5.3583920234814286E-3</v>
      </c>
      <c r="L22" s="22">
        <f t="shared" si="2"/>
        <v>6.1153175949584693E-2</v>
      </c>
    </row>
    <row r="23" spans="1:12">
      <c r="A23" s="55"/>
      <c r="B23" s="12">
        <v>34</v>
      </c>
      <c r="C23" s="52" t="s">
        <v>25</v>
      </c>
      <c r="D23" s="52"/>
      <c r="E23" s="15">
        <f>RA!D27</f>
        <v>269176.67460000003</v>
      </c>
      <c r="F23" s="25">
        <f>RA!I27</f>
        <v>75391.699900000007</v>
      </c>
      <c r="G23" s="16">
        <f t="shared" si="0"/>
        <v>193784.97470000002</v>
      </c>
      <c r="H23" s="27">
        <f>RA!J27</f>
        <v>28.0082588924293</v>
      </c>
      <c r="I23" s="20">
        <f>VLOOKUP(B23,RMS!B:D,3,FALSE)</f>
        <v>269176.61008146103</v>
      </c>
      <c r="J23" s="21">
        <f>VLOOKUP(B23,RMS!B:E,4,FALSE)</f>
        <v>193784.97067527901</v>
      </c>
      <c r="K23" s="22">
        <f t="shared" si="1"/>
        <v>6.4518539002165198E-2</v>
      </c>
      <c r="L23" s="22">
        <f t="shared" si="2"/>
        <v>4.0247210126835853E-3</v>
      </c>
    </row>
    <row r="24" spans="1:12">
      <c r="A24" s="55"/>
      <c r="B24" s="12">
        <v>35</v>
      </c>
      <c r="C24" s="52" t="s">
        <v>26</v>
      </c>
      <c r="D24" s="52"/>
      <c r="E24" s="15">
        <f>RA!D28</f>
        <v>1042806.2803</v>
      </c>
      <c r="F24" s="25">
        <f>RA!I28</f>
        <v>22007.729500000001</v>
      </c>
      <c r="G24" s="16">
        <f t="shared" si="0"/>
        <v>1020798.5508</v>
      </c>
      <c r="H24" s="27">
        <f>RA!J28</f>
        <v>2.1104331567382499</v>
      </c>
      <c r="I24" s="20">
        <f>VLOOKUP(B24,RMS!B:D,3,FALSE)</f>
        <v>1042806.28026018</v>
      </c>
      <c r="J24" s="21">
        <f>VLOOKUP(B24,RMS!B:E,4,FALSE)</f>
        <v>1020798.5627429</v>
      </c>
      <c r="K24" s="22">
        <f t="shared" si="1"/>
        <v>3.981997724622488E-5</v>
      </c>
      <c r="L24" s="22">
        <f t="shared" si="2"/>
        <v>-1.1942900018766522E-2</v>
      </c>
    </row>
    <row r="25" spans="1:12">
      <c r="A25" s="55"/>
      <c r="B25" s="12">
        <v>36</v>
      </c>
      <c r="C25" s="52" t="s">
        <v>27</v>
      </c>
      <c r="D25" s="52"/>
      <c r="E25" s="15">
        <f>RA!D29</f>
        <v>695578.87829999998</v>
      </c>
      <c r="F25" s="25">
        <f>RA!I29</f>
        <v>109634.6784</v>
      </c>
      <c r="G25" s="16">
        <f t="shared" si="0"/>
        <v>585944.19990000001</v>
      </c>
      <c r="H25" s="27">
        <f>RA!J29</f>
        <v>15.7616457055091</v>
      </c>
      <c r="I25" s="20">
        <f>VLOOKUP(B25,RMS!B:D,3,FALSE)</f>
        <v>695578.87639734498</v>
      </c>
      <c r="J25" s="21">
        <f>VLOOKUP(B25,RMS!B:E,4,FALSE)</f>
        <v>585944.12085856998</v>
      </c>
      <c r="K25" s="22">
        <f t="shared" si="1"/>
        <v>1.9026549998670816E-3</v>
      </c>
      <c r="L25" s="22">
        <f t="shared" si="2"/>
        <v>7.9041430028155446E-2</v>
      </c>
    </row>
    <row r="26" spans="1:12">
      <c r="A26" s="55"/>
      <c r="B26" s="12">
        <v>37</v>
      </c>
      <c r="C26" s="52" t="s">
        <v>28</v>
      </c>
      <c r="D26" s="52"/>
      <c r="E26" s="15">
        <f>RA!D30</f>
        <v>1402149.8358</v>
      </c>
      <c r="F26" s="25">
        <f>RA!I30</f>
        <v>208618.90539999999</v>
      </c>
      <c r="G26" s="16">
        <f t="shared" si="0"/>
        <v>1193530.9304</v>
      </c>
      <c r="H26" s="27">
        <f>RA!J30</f>
        <v>14.878503001141199</v>
      </c>
      <c r="I26" s="20">
        <f>VLOOKUP(B26,RMS!B:D,3,FALSE)</f>
        <v>1402149.8143531</v>
      </c>
      <c r="J26" s="21">
        <f>VLOOKUP(B26,RMS!B:E,4,FALSE)</f>
        <v>1193530.9727368001</v>
      </c>
      <c r="K26" s="22">
        <f t="shared" si="1"/>
        <v>2.1446899976581335E-2</v>
      </c>
      <c r="L26" s="22">
        <f t="shared" si="2"/>
        <v>-4.2336800135672092E-2</v>
      </c>
    </row>
    <row r="27" spans="1:12">
      <c r="A27" s="55"/>
      <c r="B27" s="12">
        <v>38</v>
      </c>
      <c r="C27" s="52" t="s">
        <v>29</v>
      </c>
      <c r="D27" s="52"/>
      <c r="E27" s="15">
        <f>RA!D31</f>
        <v>1031568.395</v>
      </c>
      <c r="F27" s="25">
        <f>RA!I31</f>
        <v>16208.0998</v>
      </c>
      <c r="G27" s="16">
        <f t="shared" si="0"/>
        <v>1015360.2952000001</v>
      </c>
      <c r="H27" s="27">
        <f>RA!J31</f>
        <v>1.57120942038943</v>
      </c>
      <c r="I27" s="20">
        <f>VLOOKUP(B27,RMS!B:D,3,FALSE)</f>
        <v>1031568.48081043</v>
      </c>
      <c r="J27" s="21">
        <f>VLOOKUP(B27,RMS!B:E,4,FALSE)</f>
        <v>1015360.3154646</v>
      </c>
      <c r="K27" s="22">
        <f t="shared" si="1"/>
        <v>-8.5810429998673499E-2</v>
      </c>
      <c r="L27" s="22">
        <f t="shared" si="2"/>
        <v>-2.0264599937945604E-2</v>
      </c>
    </row>
    <row r="28" spans="1:12">
      <c r="A28" s="55"/>
      <c r="B28" s="12">
        <v>39</v>
      </c>
      <c r="C28" s="52" t="s">
        <v>30</v>
      </c>
      <c r="D28" s="52"/>
      <c r="E28" s="15">
        <f>RA!D32</f>
        <v>150085.04139999999</v>
      </c>
      <c r="F28" s="25">
        <f>RA!I32</f>
        <v>35598.934099999999</v>
      </c>
      <c r="G28" s="16">
        <f t="shared" si="0"/>
        <v>114486.10729999999</v>
      </c>
      <c r="H28" s="27">
        <f>RA!J32</f>
        <v>23.719175320825801</v>
      </c>
      <c r="I28" s="20">
        <f>VLOOKUP(B28,RMS!B:D,3,FALSE)</f>
        <v>150084.878118236</v>
      </c>
      <c r="J28" s="21">
        <f>VLOOKUP(B28,RMS!B:E,4,FALSE)</f>
        <v>114486.130147016</v>
      </c>
      <c r="K28" s="22">
        <f t="shared" si="1"/>
        <v>0.16328176399110816</v>
      </c>
      <c r="L28" s="22">
        <f t="shared" si="2"/>
        <v>-2.2847016007290222E-2</v>
      </c>
    </row>
    <row r="29" spans="1:12">
      <c r="A29" s="55"/>
      <c r="B29" s="12">
        <v>40</v>
      </c>
      <c r="C29" s="52" t="s">
        <v>31</v>
      </c>
      <c r="D29" s="52"/>
      <c r="E29" s="15">
        <f>RA!D33</f>
        <v>129.91460000000001</v>
      </c>
      <c r="F29" s="25">
        <f>RA!I33</f>
        <v>27.258600000000001</v>
      </c>
      <c r="G29" s="16">
        <f t="shared" si="0"/>
        <v>102.65600000000001</v>
      </c>
      <c r="H29" s="27">
        <f>RA!J33</f>
        <v>20.9819373650075</v>
      </c>
      <c r="I29" s="20">
        <f>VLOOKUP(B29,RMS!B:D,3,FALSE)</f>
        <v>129.9145</v>
      </c>
      <c r="J29" s="21">
        <f>VLOOKUP(B29,RMS!B:E,4,FALSE)</f>
        <v>102.65600000000001</v>
      </c>
      <c r="K29" s="22">
        <f t="shared" si="1"/>
        <v>1.0000000000331966E-4</v>
      </c>
      <c r="L29" s="22">
        <f t="shared" si="2"/>
        <v>0</v>
      </c>
    </row>
    <row r="30" spans="1:12">
      <c r="A30" s="55"/>
      <c r="B30" s="12">
        <v>41</v>
      </c>
      <c r="C30" s="52" t="s">
        <v>40</v>
      </c>
      <c r="D30" s="52"/>
      <c r="E30" s="15">
        <f>RA!D34</f>
        <v>0</v>
      </c>
      <c r="F30" s="25">
        <f>RA!I34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</row>
    <row r="31" spans="1:12">
      <c r="A31" s="55"/>
      <c r="B31" s="12">
        <v>42</v>
      </c>
      <c r="C31" s="52" t="s">
        <v>32</v>
      </c>
      <c r="D31" s="52"/>
      <c r="E31" s="15">
        <f>RA!D35</f>
        <v>197541.31690000001</v>
      </c>
      <c r="F31" s="25">
        <f>RA!I35</f>
        <v>21861.374299999999</v>
      </c>
      <c r="G31" s="16">
        <f t="shared" si="0"/>
        <v>175679.94260000001</v>
      </c>
      <c r="H31" s="27">
        <f>RA!J35</f>
        <v>11.0667351230967</v>
      </c>
      <c r="I31" s="20">
        <f>VLOOKUP(B31,RMS!B:D,3,FALSE)</f>
        <v>197541.3161</v>
      </c>
      <c r="J31" s="21">
        <f>VLOOKUP(B31,RMS!B:E,4,FALSE)</f>
        <v>175679.9418</v>
      </c>
      <c r="K31" s="22">
        <f t="shared" si="1"/>
        <v>8.0000000889413059E-4</v>
      </c>
      <c r="L31" s="22">
        <f t="shared" si="2"/>
        <v>8.0000000889413059E-4</v>
      </c>
    </row>
    <row r="32" spans="1:12">
      <c r="A32" s="55"/>
      <c r="B32" s="12">
        <v>71</v>
      </c>
      <c r="C32" s="52" t="s">
        <v>41</v>
      </c>
      <c r="D32" s="52"/>
      <c r="E32" s="15">
        <f>RA!D36</f>
        <v>0</v>
      </c>
      <c r="F32" s="25">
        <f>RA!I36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</row>
    <row r="33" spans="1:12">
      <c r="A33" s="55"/>
      <c r="B33" s="12">
        <v>72</v>
      </c>
      <c r="C33" s="52" t="s">
        <v>42</v>
      </c>
      <c r="D33" s="52"/>
      <c r="E33" s="15">
        <f>RA!D37</f>
        <v>0</v>
      </c>
      <c r="F33" s="25">
        <f>RA!I37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</row>
    <row r="34" spans="1:12">
      <c r="A34" s="55"/>
      <c r="B34" s="12">
        <v>73</v>
      </c>
      <c r="C34" s="52" t="s">
        <v>43</v>
      </c>
      <c r="D34" s="52"/>
      <c r="E34" s="15">
        <f>RA!D38</f>
        <v>0</v>
      </c>
      <c r="F34" s="25">
        <f>RA!I38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</row>
    <row r="35" spans="1:12">
      <c r="A35" s="55"/>
      <c r="B35" s="12">
        <v>75</v>
      </c>
      <c r="C35" s="52" t="s">
        <v>33</v>
      </c>
      <c r="D35" s="52"/>
      <c r="E35" s="15">
        <f>RA!D39</f>
        <v>372217.94790000003</v>
      </c>
      <c r="F35" s="25">
        <f>RA!I39</f>
        <v>20129.0445</v>
      </c>
      <c r="G35" s="16">
        <f t="shared" si="0"/>
        <v>352088.90340000001</v>
      </c>
      <c r="H35" s="27">
        <f>RA!J39</f>
        <v>5.4078650998870899</v>
      </c>
      <c r="I35" s="20">
        <f>VLOOKUP(B35,RMS!B:D,3,FALSE)</f>
        <v>372217.94871794898</v>
      </c>
      <c r="J35" s="21">
        <f>VLOOKUP(B35,RMS!B:E,4,FALSE)</f>
        <v>352088.90341880301</v>
      </c>
      <c r="K35" s="22">
        <f t="shared" si="1"/>
        <v>-8.1794895231723785E-4</v>
      </c>
      <c r="L35" s="22">
        <f t="shared" si="2"/>
        <v>-1.8802995327860117E-5</v>
      </c>
    </row>
    <row r="36" spans="1:12">
      <c r="A36" s="55"/>
      <c r="B36" s="12">
        <v>76</v>
      </c>
      <c r="C36" s="52" t="s">
        <v>34</v>
      </c>
      <c r="D36" s="52"/>
      <c r="E36" s="15">
        <f>RA!D40</f>
        <v>453520.06959999999</v>
      </c>
      <c r="F36" s="25">
        <f>RA!I40</f>
        <v>30616.9336</v>
      </c>
      <c r="G36" s="16">
        <f t="shared" si="0"/>
        <v>422903.136</v>
      </c>
      <c r="H36" s="27">
        <f>RA!J40</f>
        <v>6.7509545116721803</v>
      </c>
      <c r="I36" s="20">
        <f>VLOOKUP(B36,RMS!B:D,3,FALSE)</f>
        <v>453520.06545384601</v>
      </c>
      <c r="J36" s="21">
        <f>VLOOKUP(B36,RMS!B:E,4,FALSE)</f>
        <v>422903.13548547</v>
      </c>
      <c r="K36" s="22">
        <f t="shared" si="1"/>
        <v>4.1461539804004133E-3</v>
      </c>
      <c r="L36" s="22">
        <f t="shared" si="2"/>
        <v>5.1452999468892813E-4</v>
      </c>
    </row>
    <row r="37" spans="1:12">
      <c r="A37" s="55"/>
      <c r="B37" s="12">
        <v>77</v>
      </c>
      <c r="C37" s="52" t="s">
        <v>44</v>
      </c>
      <c r="D37" s="52"/>
      <c r="E37" s="15">
        <f>RA!D41</f>
        <v>0</v>
      </c>
      <c r="F37" s="25">
        <f>RA!I41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</row>
    <row r="38" spans="1:12">
      <c r="A38" s="55"/>
      <c r="B38" s="12">
        <v>78</v>
      </c>
      <c r="C38" s="52" t="s">
        <v>45</v>
      </c>
      <c r="D38" s="52"/>
      <c r="E38" s="15">
        <f>RA!D42</f>
        <v>0</v>
      </c>
      <c r="F38" s="25">
        <f>RA!I42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</row>
    <row r="39" spans="1:12">
      <c r="A39" s="55"/>
      <c r="B39" s="12">
        <v>99</v>
      </c>
      <c r="C39" s="52" t="s">
        <v>35</v>
      </c>
      <c r="D39" s="52"/>
      <c r="E39" s="15">
        <f>RA!D43</f>
        <v>19392.9692</v>
      </c>
      <c r="F39" s="25">
        <f>RA!I43</f>
        <v>3065.5830000000001</v>
      </c>
      <c r="G39" s="16">
        <f t="shared" si="0"/>
        <v>16327.386199999999</v>
      </c>
      <c r="H39" s="27">
        <f>RA!J43</f>
        <v>15.8077031339791</v>
      </c>
      <c r="I39" s="20">
        <f>VLOOKUP(B39,RMS!B:D,3,FALSE)</f>
        <v>19392.969140004501</v>
      </c>
      <c r="J39" s="21">
        <f>VLOOKUP(B39,RMS!B:E,4,FALSE)</f>
        <v>16327.385976854999</v>
      </c>
      <c r="K39" s="22">
        <f t="shared" si="1"/>
        <v>5.9995498304488137E-5</v>
      </c>
      <c r="L39" s="22">
        <f t="shared" si="2"/>
        <v>2.2314499983622227E-4</v>
      </c>
    </row>
  </sheetData>
  <mergeCells count="39">
    <mergeCell ref="C29:D29"/>
    <mergeCell ref="C27:D27"/>
    <mergeCell ref="C28:D28"/>
    <mergeCell ref="C23:D23"/>
    <mergeCell ref="C24:D24"/>
    <mergeCell ref="C25:D25"/>
    <mergeCell ref="C26:D26"/>
    <mergeCell ref="C2:D2"/>
    <mergeCell ref="C4:D4"/>
    <mergeCell ref="C5:D5"/>
    <mergeCell ref="C6:D6"/>
    <mergeCell ref="C7:D7"/>
    <mergeCell ref="A3:D3"/>
    <mergeCell ref="A4:A3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2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3"/>
  <sheetViews>
    <sheetView workbookViewId="0">
      <selection sqref="A1:XFD1048576"/>
    </sheetView>
  </sheetViews>
  <sheetFormatPr defaultRowHeight="11.25"/>
  <cols>
    <col min="1" max="1" width="7" style="1" customWidth="1"/>
    <col min="2" max="3" width="9" style="1"/>
    <col min="4" max="5" width="11.5" style="1" bestFit="1" customWidth="1"/>
    <col min="6" max="7" width="12.25" style="1" bestFit="1" customWidth="1"/>
    <col min="8" max="8" width="9" style="1"/>
    <col min="9" max="9" width="12.25" style="1" bestFit="1" customWidth="1"/>
    <col min="10" max="10" width="9" style="1"/>
    <col min="11" max="11" width="12.25" style="1" bestFit="1" customWidth="1"/>
    <col min="12" max="12" width="10.5" style="1" bestFit="1" customWidth="1"/>
    <col min="13" max="13" width="12.25" style="1" bestFit="1" customWidth="1"/>
    <col min="14" max="15" width="13.875" style="1" bestFit="1" customWidth="1"/>
    <col min="16" max="18" width="10.5" style="1" bestFit="1" customWidth="1"/>
    <col min="19" max="20" width="9" style="1"/>
    <col min="21" max="21" width="10.5" style="1" bestFit="1" customWidth="1"/>
    <col min="22" max="22" width="36" style="1" bestFit="1" customWidth="1"/>
    <col min="23" max="16384" width="9" style="1"/>
  </cols>
  <sheetData>
    <row r="1" spans="1:23" ht="12.75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30" t="s">
        <v>54</v>
      </c>
      <c r="W1" s="58"/>
    </row>
    <row r="2" spans="1:23" ht="12.75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30"/>
      <c r="W2" s="58"/>
    </row>
    <row r="3" spans="1:23" ht="23.25" thickBot="1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31" t="s">
        <v>55</v>
      </c>
      <c r="W3" s="58"/>
    </row>
    <row r="4" spans="1:23" ht="12.75" thickTop="1" thickBot="1">
      <c r="A4" s="57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W4" s="58"/>
    </row>
    <row r="5" spans="1:23" ht="12.75" thickTop="1" thickBot="1">
      <c r="A5" s="32"/>
      <c r="B5" s="33"/>
      <c r="C5" s="34"/>
      <c r="D5" s="35" t="s">
        <v>0</v>
      </c>
      <c r="E5" s="35" t="s">
        <v>56</v>
      </c>
      <c r="F5" s="35" t="s">
        <v>57</v>
      </c>
      <c r="G5" s="35" t="s">
        <v>58</v>
      </c>
      <c r="H5" s="35" t="s">
        <v>59</v>
      </c>
      <c r="I5" s="35" t="s">
        <v>1</v>
      </c>
      <c r="J5" s="35" t="s">
        <v>2</v>
      </c>
      <c r="K5" s="35" t="s">
        <v>60</v>
      </c>
      <c r="L5" s="35" t="s">
        <v>61</v>
      </c>
      <c r="M5" s="35" t="s">
        <v>62</v>
      </c>
      <c r="N5" s="35" t="s">
        <v>63</v>
      </c>
      <c r="O5" s="35" t="s">
        <v>64</v>
      </c>
      <c r="P5" s="35" t="s">
        <v>65</v>
      </c>
      <c r="Q5" s="35" t="s">
        <v>66</v>
      </c>
      <c r="R5" s="35" t="s">
        <v>67</v>
      </c>
      <c r="S5" s="35" t="s">
        <v>68</v>
      </c>
      <c r="T5" s="35" t="s">
        <v>69</v>
      </c>
      <c r="U5" s="36" t="s">
        <v>70</v>
      </c>
    </row>
    <row r="6" spans="1:23" ht="12" thickBot="1">
      <c r="A6" s="37" t="s">
        <v>3</v>
      </c>
      <c r="B6" s="59" t="s">
        <v>4</v>
      </c>
      <c r="C6" s="60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8"/>
    </row>
    <row r="7" spans="1:23" ht="12" thickBot="1">
      <c r="A7" s="61" t="s">
        <v>5</v>
      </c>
      <c r="B7" s="62"/>
      <c r="C7" s="63"/>
      <c r="D7" s="39">
        <v>18186593.722800002</v>
      </c>
      <c r="E7" s="39">
        <v>19901865</v>
      </c>
      <c r="F7" s="40">
        <v>91.381354073098194</v>
      </c>
      <c r="G7" s="41"/>
      <c r="H7" s="41"/>
      <c r="I7" s="39">
        <v>1614145.9793</v>
      </c>
      <c r="J7" s="40">
        <v>8.8754717013136606</v>
      </c>
      <c r="K7" s="41"/>
      <c r="L7" s="41"/>
      <c r="M7" s="41"/>
      <c r="N7" s="39">
        <v>49741563.215999998</v>
      </c>
      <c r="O7" s="39">
        <v>1403573308.7386999</v>
      </c>
      <c r="P7" s="39">
        <v>1164132</v>
      </c>
      <c r="Q7" s="39">
        <v>1060999</v>
      </c>
      <c r="R7" s="40">
        <v>9.7203673142010505</v>
      </c>
      <c r="S7" s="39">
        <v>15.622449793322399</v>
      </c>
      <c r="T7" s="39">
        <v>14.949696184350801</v>
      </c>
      <c r="U7" s="42">
        <v>4.3063259467741997</v>
      </c>
    </row>
    <row r="8" spans="1:23" ht="12" thickBot="1">
      <c r="A8" s="64">
        <v>41489</v>
      </c>
      <c r="B8" s="67" t="s">
        <v>6</v>
      </c>
      <c r="C8" s="68"/>
      <c r="D8" s="43">
        <v>551521.11690000002</v>
      </c>
      <c r="E8" s="43">
        <v>565199</v>
      </c>
      <c r="F8" s="44">
        <v>97.579988092689504</v>
      </c>
      <c r="G8" s="45"/>
      <c r="H8" s="45"/>
      <c r="I8" s="43">
        <v>110037.22169999999</v>
      </c>
      <c r="J8" s="44">
        <v>19.951588131112601</v>
      </c>
      <c r="K8" s="45"/>
      <c r="L8" s="45"/>
      <c r="M8" s="45"/>
      <c r="N8" s="43">
        <v>1457839.3348000001</v>
      </c>
      <c r="O8" s="43">
        <v>43566132.827299997</v>
      </c>
      <c r="P8" s="43">
        <v>25745</v>
      </c>
      <c r="Q8" s="43">
        <v>22340</v>
      </c>
      <c r="R8" s="44">
        <v>15.2417188898836</v>
      </c>
      <c r="S8" s="43">
        <v>21.422455502039199</v>
      </c>
      <c r="T8" s="43">
        <v>19.806876642793199</v>
      </c>
      <c r="U8" s="46">
        <v>7.5415204344443501</v>
      </c>
    </row>
    <row r="9" spans="1:23" ht="12" thickBot="1">
      <c r="A9" s="65"/>
      <c r="B9" s="67" t="s">
        <v>7</v>
      </c>
      <c r="C9" s="68"/>
      <c r="D9" s="43">
        <v>113726.7433</v>
      </c>
      <c r="E9" s="43">
        <v>132350</v>
      </c>
      <c r="F9" s="44">
        <v>85.928782244049899</v>
      </c>
      <c r="G9" s="45"/>
      <c r="H9" s="45"/>
      <c r="I9" s="43">
        <v>23475.3302</v>
      </c>
      <c r="J9" s="44">
        <v>20.641873247064101</v>
      </c>
      <c r="K9" s="45"/>
      <c r="L9" s="45"/>
      <c r="M9" s="45"/>
      <c r="N9" s="43">
        <v>303754.07449999999</v>
      </c>
      <c r="O9" s="43">
        <v>8830679.2158000004</v>
      </c>
      <c r="P9" s="43">
        <v>7404</v>
      </c>
      <c r="Q9" s="43">
        <v>6435</v>
      </c>
      <c r="R9" s="44">
        <v>15.0582750582751</v>
      </c>
      <c r="S9" s="43">
        <v>15.3601760264722</v>
      </c>
      <c r="T9" s="43">
        <v>14.8272196581197</v>
      </c>
      <c r="U9" s="46">
        <v>3.4697282598455002</v>
      </c>
    </row>
    <row r="10" spans="1:23" ht="12" thickBot="1">
      <c r="A10" s="65"/>
      <c r="B10" s="67" t="s">
        <v>8</v>
      </c>
      <c r="C10" s="68"/>
      <c r="D10" s="43">
        <v>180334.55220000001</v>
      </c>
      <c r="E10" s="43">
        <v>180217</v>
      </c>
      <c r="F10" s="44">
        <v>100.06522814162901</v>
      </c>
      <c r="G10" s="45"/>
      <c r="H10" s="45"/>
      <c r="I10" s="43">
        <v>39932.253499999999</v>
      </c>
      <c r="J10" s="44">
        <v>22.143428983988102</v>
      </c>
      <c r="K10" s="45"/>
      <c r="L10" s="45"/>
      <c r="M10" s="45"/>
      <c r="N10" s="43">
        <v>465142.05450000003</v>
      </c>
      <c r="O10" s="43">
        <v>13912697.311000001</v>
      </c>
      <c r="P10" s="43">
        <v>107951</v>
      </c>
      <c r="Q10" s="43">
        <v>98623</v>
      </c>
      <c r="R10" s="44">
        <v>9.45823996430852</v>
      </c>
      <c r="S10" s="43">
        <v>1.6705222943743001</v>
      </c>
      <c r="T10" s="43">
        <v>1.53365373797187</v>
      </c>
      <c r="U10" s="46">
        <v>8.1931595204296102</v>
      </c>
    </row>
    <row r="11" spans="1:23" ht="12" thickBot="1">
      <c r="A11" s="65"/>
      <c r="B11" s="67" t="s">
        <v>9</v>
      </c>
      <c r="C11" s="68"/>
      <c r="D11" s="43">
        <v>44435.0962</v>
      </c>
      <c r="E11" s="43">
        <v>55641</v>
      </c>
      <c r="F11" s="44">
        <v>79.860347944860806</v>
      </c>
      <c r="G11" s="45"/>
      <c r="H11" s="45"/>
      <c r="I11" s="43">
        <v>7604.4773999999998</v>
      </c>
      <c r="J11" s="44">
        <v>17.1136737631278</v>
      </c>
      <c r="K11" s="45"/>
      <c r="L11" s="45"/>
      <c r="M11" s="45"/>
      <c r="N11" s="43">
        <v>118931.8367</v>
      </c>
      <c r="O11" s="43">
        <v>4797455.1310999999</v>
      </c>
      <c r="P11" s="43">
        <v>2776</v>
      </c>
      <c r="Q11" s="43">
        <v>2440</v>
      </c>
      <c r="R11" s="44">
        <v>13.7704918032787</v>
      </c>
      <c r="S11" s="43">
        <v>16.006879034582099</v>
      </c>
      <c r="T11" s="43">
        <v>15.1674560655738</v>
      </c>
      <c r="U11" s="46">
        <v>5.2441388930023498</v>
      </c>
    </row>
    <row r="12" spans="1:23" ht="12" thickBot="1">
      <c r="A12" s="65"/>
      <c r="B12" s="67" t="s">
        <v>10</v>
      </c>
      <c r="C12" s="68"/>
      <c r="D12" s="43">
        <v>136946.28589999999</v>
      </c>
      <c r="E12" s="43">
        <v>151664</v>
      </c>
      <c r="F12" s="44">
        <v>90.295842058761494</v>
      </c>
      <c r="G12" s="45"/>
      <c r="H12" s="45"/>
      <c r="I12" s="43">
        <v>10522.058000000001</v>
      </c>
      <c r="J12" s="44">
        <v>7.68334674492987</v>
      </c>
      <c r="K12" s="45"/>
      <c r="L12" s="45"/>
      <c r="M12" s="45"/>
      <c r="N12" s="43">
        <v>377004.7499</v>
      </c>
      <c r="O12" s="43">
        <v>18435367.777399998</v>
      </c>
      <c r="P12" s="43">
        <v>1957</v>
      </c>
      <c r="Q12" s="43">
        <v>1873</v>
      </c>
      <c r="R12" s="44">
        <v>4.4847837693539701</v>
      </c>
      <c r="S12" s="43">
        <v>69.977662698007194</v>
      </c>
      <c r="T12" s="43">
        <v>63.676356006406799</v>
      </c>
      <c r="U12" s="46">
        <v>9.0047401537173304</v>
      </c>
    </row>
    <row r="13" spans="1:23" ht="12" thickBot="1">
      <c r="A13" s="65"/>
      <c r="B13" s="67" t="s">
        <v>11</v>
      </c>
      <c r="C13" s="68"/>
      <c r="D13" s="43">
        <v>296121.12109999999</v>
      </c>
      <c r="E13" s="43">
        <v>348181</v>
      </c>
      <c r="F13" s="44">
        <v>85.048041420985101</v>
      </c>
      <c r="G13" s="45"/>
      <c r="H13" s="45"/>
      <c r="I13" s="43">
        <v>71303.056599999996</v>
      </c>
      <c r="J13" s="44">
        <v>24.079017509838799</v>
      </c>
      <c r="K13" s="45"/>
      <c r="L13" s="45"/>
      <c r="M13" s="45"/>
      <c r="N13" s="43">
        <v>814825.21129999997</v>
      </c>
      <c r="O13" s="43">
        <v>24571161.725499999</v>
      </c>
      <c r="P13" s="43">
        <v>12233</v>
      </c>
      <c r="Q13" s="43">
        <v>11106</v>
      </c>
      <c r="R13" s="44">
        <v>10.1476679272465</v>
      </c>
      <c r="S13" s="43">
        <v>24.206745777814099</v>
      </c>
      <c r="T13" s="43">
        <v>23.781799972987599</v>
      </c>
      <c r="U13" s="46">
        <v>1.75548505663246</v>
      </c>
    </row>
    <row r="14" spans="1:23" ht="12" thickBot="1">
      <c r="A14" s="65"/>
      <c r="B14" s="67" t="s">
        <v>12</v>
      </c>
      <c r="C14" s="68"/>
      <c r="D14" s="43">
        <v>154323.6906</v>
      </c>
      <c r="E14" s="43">
        <v>209470</v>
      </c>
      <c r="F14" s="44">
        <v>73.673409366496401</v>
      </c>
      <c r="G14" s="45"/>
      <c r="H14" s="45"/>
      <c r="I14" s="43">
        <v>6052.1693999999998</v>
      </c>
      <c r="J14" s="44">
        <v>3.9217370816299</v>
      </c>
      <c r="K14" s="45"/>
      <c r="L14" s="45"/>
      <c r="M14" s="45"/>
      <c r="N14" s="43">
        <v>428750.4988</v>
      </c>
      <c r="O14" s="43">
        <v>13842750.221100001</v>
      </c>
      <c r="P14" s="43">
        <v>3064</v>
      </c>
      <c r="Q14" s="43">
        <v>2995</v>
      </c>
      <c r="R14" s="44">
        <v>2.3038397328881501</v>
      </c>
      <c r="S14" s="43">
        <v>50.3667397519582</v>
      </c>
      <c r="T14" s="43">
        <v>47.619733722871402</v>
      </c>
      <c r="U14" s="46">
        <v>5.45400802715245</v>
      </c>
    </row>
    <row r="15" spans="1:23" ht="12" thickBot="1">
      <c r="A15" s="65"/>
      <c r="B15" s="67" t="s">
        <v>13</v>
      </c>
      <c r="C15" s="68"/>
      <c r="D15" s="43">
        <v>92134.984500000006</v>
      </c>
      <c r="E15" s="43">
        <v>109089</v>
      </c>
      <c r="F15" s="44">
        <v>84.458547149575097</v>
      </c>
      <c r="G15" s="45"/>
      <c r="H15" s="45"/>
      <c r="I15" s="43">
        <v>7122.3832000000002</v>
      </c>
      <c r="J15" s="44">
        <v>7.7303786815094098</v>
      </c>
      <c r="K15" s="45"/>
      <c r="L15" s="45"/>
      <c r="M15" s="45"/>
      <c r="N15" s="43">
        <v>263081.114</v>
      </c>
      <c r="O15" s="43">
        <v>9270632.0252</v>
      </c>
      <c r="P15" s="43">
        <v>4468</v>
      </c>
      <c r="Q15" s="43">
        <v>4306</v>
      </c>
      <c r="R15" s="44">
        <v>3.7621922898281501</v>
      </c>
      <c r="S15" s="43">
        <v>20.621079789614999</v>
      </c>
      <c r="T15" s="43">
        <v>20.430870645610799</v>
      </c>
      <c r="U15" s="46">
        <v>0.92240147434014796</v>
      </c>
    </row>
    <row r="16" spans="1:23" ht="12" thickBot="1">
      <c r="A16" s="65"/>
      <c r="B16" s="67" t="s">
        <v>14</v>
      </c>
      <c r="C16" s="68"/>
      <c r="D16" s="43">
        <v>1007156.4672</v>
      </c>
      <c r="E16" s="43">
        <v>925781</v>
      </c>
      <c r="F16" s="44">
        <v>108.789926256858</v>
      </c>
      <c r="G16" s="45"/>
      <c r="H16" s="45"/>
      <c r="I16" s="43">
        <v>18964.796699999999</v>
      </c>
      <c r="J16" s="44">
        <v>1.88300401353964</v>
      </c>
      <c r="K16" s="45"/>
      <c r="L16" s="45"/>
      <c r="M16" s="45"/>
      <c r="N16" s="43">
        <v>2804925.7157999999</v>
      </c>
      <c r="O16" s="43">
        <v>78739780.560499996</v>
      </c>
      <c r="P16" s="43">
        <v>79564</v>
      </c>
      <c r="Q16" s="43">
        <v>74836</v>
      </c>
      <c r="R16" s="44">
        <v>6.3178149553690703</v>
      </c>
      <c r="S16" s="43">
        <v>12.6584443617717</v>
      </c>
      <c r="T16" s="43">
        <v>11.984575201774501</v>
      </c>
      <c r="U16" s="46">
        <v>5.3234753081680797</v>
      </c>
    </row>
    <row r="17" spans="1:21" ht="12" thickBot="1">
      <c r="A17" s="65"/>
      <c r="B17" s="67" t="s">
        <v>15</v>
      </c>
      <c r="C17" s="68"/>
      <c r="D17" s="43">
        <v>395554.74930000002</v>
      </c>
      <c r="E17" s="43">
        <v>515372</v>
      </c>
      <c r="F17" s="44">
        <v>76.751307657381503</v>
      </c>
      <c r="G17" s="45"/>
      <c r="H17" s="45"/>
      <c r="I17" s="43">
        <v>54070.973899999997</v>
      </c>
      <c r="J17" s="44">
        <v>13.6696560958218</v>
      </c>
      <c r="K17" s="45"/>
      <c r="L17" s="45"/>
      <c r="M17" s="45"/>
      <c r="N17" s="43">
        <v>1248129.3818000001</v>
      </c>
      <c r="O17" s="43">
        <v>55039340.426100001</v>
      </c>
      <c r="P17" s="43">
        <v>13609</v>
      </c>
      <c r="Q17" s="43">
        <v>12530</v>
      </c>
      <c r="R17" s="44">
        <v>8.6113328012769301</v>
      </c>
      <c r="S17" s="43">
        <v>29.065673399955902</v>
      </c>
      <c r="T17" s="43">
        <v>35.0182550199521</v>
      </c>
      <c r="U17" s="46">
        <v>-20.479765041346798</v>
      </c>
    </row>
    <row r="18" spans="1:21" ht="12" thickBot="1">
      <c r="A18" s="65"/>
      <c r="B18" s="67" t="s">
        <v>16</v>
      </c>
      <c r="C18" s="68"/>
      <c r="D18" s="43">
        <v>1828282.4295000001</v>
      </c>
      <c r="E18" s="43">
        <v>2019112</v>
      </c>
      <c r="F18" s="44">
        <v>90.548836790628698</v>
      </c>
      <c r="G18" s="45"/>
      <c r="H18" s="45"/>
      <c r="I18" s="43">
        <v>163982.5282</v>
      </c>
      <c r="J18" s="44">
        <v>8.9692120623204907</v>
      </c>
      <c r="K18" s="45"/>
      <c r="L18" s="45"/>
      <c r="M18" s="45"/>
      <c r="N18" s="43">
        <v>5050202.9889000002</v>
      </c>
      <c r="O18" s="43">
        <v>136419857.48609999</v>
      </c>
      <c r="P18" s="43">
        <v>104408</v>
      </c>
      <c r="Q18" s="43">
        <v>93937</v>
      </c>
      <c r="R18" s="44">
        <v>11.146832451536699</v>
      </c>
      <c r="S18" s="43">
        <v>17.510941972837301</v>
      </c>
      <c r="T18" s="43">
        <v>17.569712480705199</v>
      </c>
      <c r="U18" s="46">
        <v>-0.335621624233506</v>
      </c>
    </row>
    <row r="19" spans="1:21" ht="12" thickBot="1">
      <c r="A19" s="65"/>
      <c r="B19" s="67" t="s">
        <v>17</v>
      </c>
      <c r="C19" s="68"/>
      <c r="D19" s="43">
        <v>902138.27450000006</v>
      </c>
      <c r="E19" s="43">
        <v>656996</v>
      </c>
      <c r="F19" s="44">
        <v>137.31259771749001</v>
      </c>
      <c r="G19" s="45"/>
      <c r="H19" s="45"/>
      <c r="I19" s="43">
        <v>16982.352800000001</v>
      </c>
      <c r="J19" s="44">
        <v>1.8824556367938501</v>
      </c>
      <c r="K19" s="45"/>
      <c r="L19" s="45"/>
      <c r="M19" s="45"/>
      <c r="N19" s="43">
        <v>1862238.6185000001</v>
      </c>
      <c r="O19" s="43">
        <v>49484788.084600002</v>
      </c>
      <c r="P19" s="43">
        <v>11618</v>
      </c>
      <c r="Q19" s="43">
        <v>10197</v>
      </c>
      <c r="R19" s="44">
        <v>13.935471217024601</v>
      </c>
      <c r="S19" s="43">
        <v>77.650049449130705</v>
      </c>
      <c r="T19" s="43">
        <v>52.562984083553999</v>
      </c>
      <c r="U19" s="46">
        <v>32.307854976977801</v>
      </c>
    </row>
    <row r="20" spans="1:21" ht="12" thickBot="1">
      <c r="A20" s="65"/>
      <c r="B20" s="67" t="s">
        <v>18</v>
      </c>
      <c r="C20" s="68"/>
      <c r="D20" s="43">
        <v>1220907.5930999999</v>
      </c>
      <c r="E20" s="43">
        <v>1113364</v>
      </c>
      <c r="F20" s="44">
        <v>109.659338105058</v>
      </c>
      <c r="G20" s="45"/>
      <c r="H20" s="45"/>
      <c r="I20" s="43">
        <v>11975.648800000001</v>
      </c>
      <c r="J20" s="44">
        <v>0.98088085189090302</v>
      </c>
      <c r="K20" s="45"/>
      <c r="L20" s="45"/>
      <c r="M20" s="45"/>
      <c r="N20" s="43">
        <v>3226353.1058999998</v>
      </c>
      <c r="O20" s="43">
        <v>82537276.626499996</v>
      </c>
      <c r="P20" s="43">
        <v>40854</v>
      </c>
      <c r="Q20" s="43">
        <v>36856</v>
      </c>
      <c r="R20" s="44">
        <v>10.8476231821142</v>
      </c>
      <c r="S20" s="43">
        <v>29.884652496695502</v>
      </c>
      <c r="T20" s="43">
        <v>26.286722870089001</v>
      </c>
      <c r="U20" s="46">
        <v>12.0393892048917</v>
      </c>
    </row>
    <row r="21" spans="1:21" ht="12" thickBot="1">
      <c r="A21" s="65"/>
      <c r="B21" s="67" t="s">
        <v>19</v>
      </c>
      <c r="C21" s="68"/>
      <c r="D21" s="43">
        <v>376705.39439999999</v>
      </c>
      <c r="E21" s="43">
        <v>466432</v>
      </c>
      <c r="F21" s="44">
        <v>80.763196864709101</v>
      </c>
      <c r="G21" s="45"/>
      <c r="H21" s="45"/>
      <c r="I21" s="43">
        <v>26730.770700000001</v>
      </c>
      <c r="J21" s="44">
        <v>7.0959352049034496</v>
      </c>
      <c r="K21" s="45"/>
      <c r="L21" s="45"/>
      <c r="M21" s="45"/>
      <c r="N21" s="43">
        <v>1029693.336</v>
      </c>
      <c r="O21" s="43">
        <v>29095212.707699999</v>
      </c>
      <c r="P21" s="43">
        <v>37574</v>
      </c>
      <c r="Q21" s="43">
        <v>33385</v>
      </c>
      <c r="R21" s="44">
        <v>12.547551295491999</v>
      </c>
      <c r="S21" s="43">
        <v>10.0256931495183</v>
      </c>
      <c r="T21" s="43">
        <v>10.014443711247599</v>
      </c>
      <c r="U21" s="46">
        <v>0.112206089922662</v>
      </c>
    </row>
    <row r="22" spans="1:21" ht="12" thickBot="1">
      <c r="A22" s="65"/>
      <c r="B22" s="67" t="s">
        <v>20</v>
      </c>
      <c r="C22" s="68"/>
      <c r="D22" s="43">
        <v>1336001.0044</v>
      </c>
      <c r="E22" s="43">
        <v>1140494</v>
      </c>
      <c r="F22" s="44">
        <v>117.142308894216</v>
      </c>
      <c r="G22" s="45"/>
      <c r="H22" s="45"/>
      <c r="I22" s="43">
        <v>155781.02480000001</v>
      </c>
      <c r="J22" s="44">
        <v>11.6602475811732</v>
      </c>
      <c r="K22" s="45"/>
      <c r="L22" s="45"/>
      <c r="M22" s="45"/>
      <c r="N22" s="43">
        <v>3686403.7533</v>
      </c>
      <c r="O22" s="43">
        <v>105319741.006</v>
      </c>
      <c r="P22" s="43">
        <v>89851</v>
      </c>
      <c r="Q22" s="43">
        <v>81795</v>
      </c>
      <c r="R22" s="44">
        <v>9.8490127758420503</v>
      </c>
      <c r="S22" s="43">
        <v>14.8690721794972</v>
      </c>
      <c r="T22" s="43">
        <v>14.664312801515999</v>
      </c>
      <c r="U22" s="46">
        <v>1.37708241314157</v>
      </c>
    </row>
    <row r="23" spans="1:21" ht="12" thickBot="1">
      <c r="A23" s="65"/>
      <c r="B23" s="67" t="s">
        <v>21</v>
      </c>
      <c r="C23" s="68"/>
      <c r="D23" s="43">
        <v>2638378.8681000001</v>
      </c>
      <c r="E23" s="43">
        <v>2692131</v>
      </c>
      <c r="F23" s="44">
        <v>98.003361207162698</v>
      </c>
      <c r="G23" s="45"/>
      <c r="H23" s="45"/>
      <c r="I23" s="43">
        <v>142630.60939999999</v>
      </c>
      <c r="J23" s="44">
        <v>5.4059942309465896</v>
      </c>
      <c r="K23" s="45"/>
      <c r="L23" s="45"/>
      <c r="M23" s="45"/>
      <c r="N23" s="43">
        <v>7545827.9049000004</v>
      </c>
      <c r="O23" s="43">
        <v>214080631.1293</v>
      </c>
      <c r="P23" s="43">
        <v>94972</v>
      </c>
      <c r="Q23" s="43">
        <v>86503</v>
      </c>
      <c r="R23" s="44">
        <v>9.7904118932291304</v>
      </c>
      <c r="S23" s="43">
        <v>27.780597103356801</v>
      </c>
      <c r="T23" s="43">
        <v>27.673783558951701</v>
      </c>
      <c r="U23" s="46">
        <v>0.38448973579535101</v>
      </c>
    </row>
    <row r="24" spans="1:21" ht="12" thickBot="1">
      <c r="A24" s="65"/>
      <c r="B24" s="67" t="s">
        <v>22</v>
      </c>
      <c r="C24" s="68"/>
      <c r="D24" s="43">
        <v>372167.18160000001</v>
      </c>
      <c r="E24" s="43">
        <v>467205</v>
      </c>
      <c r="F24" s="44">
        <v>79.658218897486094</v>
      </c>
      <c r="G24" s="45"/>
      <c r="H24" s="45"/>
      <c r="I24" s="43">
        <v>55512.424800000001</v>
      </c>
      <c r="J24" s="44">
        <v>14.915991399710199</v>
      </c>
      <c r="K24" s="45"/>
      <c r="L24" s="45"/>
      <c r="M24" s="45"/>
      <c r="N24" s="43">
        <v>1023320.9153</v>
      </c>
      <c r="O24" s="43">
        <v>24251648.420000002</v>
      </c>
      <c r="P24" s="43">
        <v>42036</v>
      </c>
      <c r="Q24" s="43">
        <v>37638</v>
      </c>
      <c r="R24" s="44">
        <v>11.6849992029332</v>
      </c>
      <c r="S24" s="43">
        <v>8.8535346274621798</v>
      </c>
      <c r="T24" s="43">
        <v>9.0109914660715305</v>
      </c>
      <c r="U24" s="46">
        <v>-1.7784630120601099</v>
      </c>
    </row>
    <row r="25" spans="1:21" ht="12" thickBot="1">
      <c r="A25" s="65"/>
      <c r="B25" s="67" t="s">
        <v>23</v>
      </c>
      <c r="C25" s="68"/>
      <c r="D25" s="43">
        <v>272535.62640000001</v>
      </c>
      <c r="E25" s="43">
        <v>303301</v>
      </c>
      <c r="F25" s="44">
        <v>89.856487911348793</v>
      </c>
      <c r="G25" s="45"/>
      <c r="H25" s="45"/>
      <c r="I25" s="43">
        <v>23108.7631</v>
      </c>
      <c r="J25" s="44">
        <v>8.4791714775973208</v>
      </c>
      <c r="K25" s="45"/>
      <c r="L25" s="45"/>
      <c r="M25" s="45"/>
      <c r="N25" s="43">
        <v>721626.38009999995</v>
      </c>
      <c r="O25" s="43">
        <v>18360857.965999998</v>
      </c>
      <c r="P25" s="43">
        <v>22893</v>
      </c>
      <c r="Q25" s="43">
        <v>19894</v>
      </c>
      <c r="R25" s="44">
        <v>15.074896953855401</v>
      </c>
      <c r="S25" s="43">
        <v>11.9047580657843</v>
      </c>
      <c r="T25" s="43">
        <v>11.400858082838999</v>
      </c>
      <c r="U25" s="46">
        <v>4.23276122169605</v>
      </c>
    </row>
    <row r="26" spans="1:21" ht="12" thickBot="1">
      <c r="A26" s="65"/>
      <c r="B26" s="67" t="s">
        <v>24</v>
      </c>
      <c r="C26" s="68"/>
      <c r="D26" s="43">
        <v>633055.22</v>
      </c>
      <c r="E26" s="43">
        <v>614358</v>
      </c>
      <c r="F26" s="44">
        <v>103.043375360946</v>
      </c>
      <c r="G26" s="45"/>
      <c r="H26" s="45"/>
      <c r="I26" s="43">
        <v>125196.895</v>
      </c>
      <c r="J26" s="44">
        <v>19.776615221654801</v>
      </c>
      <c r="K26" s="45"/>
      <c r="L26" s="45"/>
      <c r="M26" s="45"/>
      <c r="N26" s="43">
        <v>1799423.0227999999</v>
      </c>
      <c r="O26" s="43">
        <v>49841515.918799996</v>
      </c>
      <c r="P26" s="43">
        <v>52043</v>
      </c>
      <c r="Q26" s="43">
        <v>48351</v>
      </c>
      <c r="R26" s="44">
        <v>7.6358296622613704</v>
      </c>
      <c r="S26" s="43">
        <v>12.164080087619899</v>
      </c>
      <c r="T26" s="43">
        <v>12.058929997311299</v>
      </c>
      <c r="U26" s="46">
        <v>0.86443109179740796</v>
      </c>
    </row>
    <row r="27" spans="1:21" ht="12" thickBot="1">
      <c r="A27" s="65"/>
      <c r="B27" s="67" t="s">
        <v>25</v>
      </c>
      <c r="C27" s="68"/>
      <c r="D27" s="43">
        <v>269176.67460000003</v>
      </c>
      <c r="E27" s="43">
        <v>347974</v>
      </c>
      <c r="F27" s="44">
        <v>77.355398564260597</v>
      </c>
      <c r="G27" s="45"/>
      <c r="H27" s="45"/>
      <c r="I27" s="43">
        <v>75391.699900000007</v>
      </c>
      <c r="J27" s="44">
        <v>28.0082588924293</v>
      </c>
      <c r="K27" s="45"/>
      <c r="L27" s="45"/>
      <c r="M27" s="45"/>
      <c r="N27" s="43">
        <v>721703.90419999999</v>
      </c>
      <c r="O27" s="43">
        <v>20271106.929400001</v>
      </c>
      <c r="P27" s="43">
        <v>42227</v>
      </c>
      <c r="Q27" s="43">
        <v>37427</v>
      </c>
      <c r="R27" s="44">
        <v>12.824965933684201</v>
      </c>
      <c r="S27" s="43">
        <v>6.3745157032230599</v>
      </c>
      <c r="T27" s="43">
        <v>6.21130163518316</v>
      </c>
      <c r="U27" s="46">
        <v>2.5604151850685199</v>
      </c>
    </row>
    <row r="28" spans="1:21" ht="12" thickBot="1">
      <c r="A28" s="65"/>
      <c r="B28" s="67" t="s">
        <v>26</v>
      </c>
      <c r="C28" s="68"/>
      <c r="D28" s="43">
        <v>1042806.2803</v>
      </c>
      <c r="E28" s="43">
        <v>1071416</v>
      </c>
      <c r="F28" s="44">
        <v>97.3297281634771</v>
      </c>
      <c r="G28" s="45"/>
      <c r="H28" s="45"/>
      <c r="I28" s="43">
        <v>22007.729500000001</v>
      </c>
      <c r="J28" s="44">
        <v>2.1104331567382499</v>
      </c>
      <c r="K28" s="45"/>
      <c r="L28" s="45"/>
      <c r="M28" s="45"/>
      <c r="N28" s="43">
        <v>2805152.1696000001</v>
      </c>
      <c r="O28" s="43">
        <v>70871116.094999999</v>
      </c>
      <c r="P28" s="43">
        <v>58498</v>
      </c>
      <c r="Q28" s="43">
        <v>53479</v>
      </c>
      <c r="R28" s="44">
        <v>9.3849922399446406</v>
      </c>
      <c r="S28" s="43">
        <v>17.826357829327499</v>
      </c>
      <c r="T28" s="43">
        <v>16.8728735223172</v>
      </c>
      <c r="U28" s="46">
        <v>5.3487331295553702</v>
      </c>
    </row>
    <row r="29" spans="1:21" ht="12" thickBot="1">
      <c r="A29" s="65"/>
      <c r="B29" s="67" t="s">
        <v>27</v>
      </c>
      <c r="C29" s="68"/>
      <c r="D29" s="43">
        <v>695578.87829999998</v>
      </c>
      <c r="E29" s="43">
        <v>691965</v>
      </c>
      <c r="F29" s="44">
        <v>100.52226316359901</v>
      </c>
      <c r="G29" s="45"/>
      <c r="H29" s="45"/>
      <c r="I29" s="43">
        <v>109634.6784</v>
      </c>
      <c r="J29" s="44">
        <v>15.7616457055091</v>
      </c>
      <c r="K29" s="45"/>
      <c r="L29" s="45"/>
      <c r="M29" s="45"/>
      <c r="N29" s="43">
        <v>1953257.3208999999</v>
      </c>
      <c r="O29" s="43">
        <v>50093663.251800001</v>
      </c>
      <c r="P29" s="43">
        <v>113279</v>
      </c>
      <c r="Q29" s="43">
        <v>106588</v>
      </c>
      <c r="R29" s="44">
        <v>6.2774421135587399</v>
      </c>
      <c r="S29" s="43">
        <v>6.1404044730267699</v>
      </c>
      <c r="T29" s="43">
        <v>5.9974549039291496</v>
      </c>
      <c r="U29" s="46">
        <v>2.3280155195894401</v>
      </c>
    </row>
    <row r="30" spans="1:21" ht="12" thickBot="1">
      <c r="A30" s="65"/>
      <c r="B30" s="67" t="s">
        <v>28</v>
      </c>
      <c r="C30" s="68"/>
      <c r="D30" s="43">
        <v>1402149.8358</v>
      </c>
      <c r="E30" s="43">
        <v>1230670</v>
      </c>
      <c r="F30" s="44">
        <v>113.93386007621901</v>
      </c>
      <c r="G30" s="45"/>
      <c r="H30" s="45"/>
      <c r="I30" s="43">
        <v>208618.90539999999</v>
      </c>
      <c r="J30" s="44">
        <v>14.878503001141199</v>
      </c>
      <c r="K30" s="45"/>
      <c r="L30" s="45"/>
      <c r="M30" s="45"/>
      <c r="N30" s="43">
        <v>3860150.0181999998</v>
      </c>
      <c r="O30" s="43">
        <v>106240342.5088</v>
      </c>
      <c r="P30" s="43">
        <v>100056</v>
      </c>
      <c r="Q30" s="43">
        <v>92346</v>
      </c>
      <c r="R30" s="44">
        <v>8.3490351504125897</v>
      </c>
      <c r="S30" s="43">
        <v>14.0136507136004</v>
      </c>
      <c r="T30" s="43">
        <v>13.573123185628001</v>
      </c>
      <c r="U30" s="46">
        <v>3.1435600685043799</v>
      </c>
    </row>
    <row r="31" spans="1:21" ht="12" thickBot="1">
      <c r="A31" s="65"/>
      <c r="B31" s="67" t="s">
        <v>29</v>
      </c>
      <c r="C31" s="68"/>
      <c r="D31" s="43">
        <v>1031568.395</v>
      </c>
      <c r="E31" s="43">
        <v>961970</v>
      </c>
      <c r="F31" s="44">
        <v>107.23498601827499</v>
      </c>
      <c r="G31" s="45"/>
      <c r="H31" s="45"/>
      <c r="I31" s="43">
        <v>16208.0998</v>
      </c>
      <c r="J31" s="44">
        <v>1.57120942038943</v>
      </c>
      <c r="K31" s="45"/>
      <c r="L31" s="45"/>
      <c r="M31" s="45"/>
      <c r="N31" s="43">
        <v>2877987.4492000001</v>
      </c>
      <c r="O31" s="43">
        <v>79824360.308300003</v>
      </c>
      <c r="P31" s="43">
        <v>41376</v>
      </c>
      <c r="Q31" s="43">
        <v>36819</v>
      </c>
      <c r="R31" s="44">
        <v>12.3767619978815</v>
      </c>
      <c r="S31" s="43">
        <v>24.931564070958999</v>
      </c>
      <c r="T31" s="43">
        <v>25.320370737934201</v>
      </c>
      <c r="U31" s="46">
        <v>-1.5594956893542999</v>
      </c>
    </row>
    <row r="32" spans="1:21" ht="12" thickBot="1">
      <c r="A32" s="65"/>
      <c r="B32" s="67" t="s">
        <v>30</v>
      </c>
      <c r="C32" s="68"/>
      <c r="D32" s="43">
        <v>150085.04139999999</v>
      </c>
      <c r="E32" s="43">
        <v>164575</v>
      </c>
      <c r="F32" s="44">
        <v>91.195528725505099</v>
      </c>
      <c r="G32" s="45"/>
      <c r="H32" s="45"/>
      <c r="I32" s="43">
        <v>35598.934099999999</v>
      </c>
      <c r="J32" s="44">
        <v>23.719175320825801</v>
      </c>
      <c r="K32" s="45"/>
      <c r="L32" s="45"/>
      <c r="M32" s="45"/>
      <c r="N32" s="43">
        <v>411451.56679999997</v>
      </c>
      <c r="O32" s="43">
        <v>12786613.5581</v>
      </c>
      <c r="P32" s="43">
        <v>33372</v>
      </c>
      <c r="Q32" s="43">
        <v>30686</v>
      </c>
      <c r="R32" s="44">
        <v>8.7531773447174608</v>
      </c>
      <c r="S32" s="43">
        <v>4.4973343341723604</v>
      </c>
      <c r="T32" s="43">
        <v>4.3288605129375002</v>
      </c>
      <c r="U32" s="46">
        <v>3.7460817612499802</v>
      </c>
    </row>
    <row r="33" spans="1:21" ht="12" thickBot="1">
      <c r="A33" s="65"/>
      <c r="B33" s="67" t="s">
        <v>31</v>
      </c>
      <c r="C33" s="68"/>
      <c r="D33" s="43">
        <v>129.91460000000001</v>
      </c>
      <c r="E33" s="45"/>
      <c r="F33" s="45"/>
      <c r="G33" s="45"/>
      <c r="H33" s="45"/>
      <c r="I33" s="43">
        <v>27.258600000000001</v>
      </c>
      <c r="J33" s="44">
        <v>20.9819373650075</v>
      </c>
      <c r="K33" s="45"/>
      <c r="L33" s="45"/>
      <c r="M33" s="45"/>
      <c r="N33" s="43">
        <v>378.3965</v>
      </c>
      <c r="O33" s="43">
        <v>10047.9056</v>
      </c>
      <c r="P33" s="43">
        <v>27</v>
      </c>
      <c r="Q33" s="43">
        <v>21</v>
      </c>
      <c r="R33" s="44">
        <v>28.571428571428601</v>
      </c>
      <c r="S33" s="43">
        <v>4.8116518518518498</v>
      </c>
      <c r="T33" s="43">
        <v>5.0274095238095198</v>
      </c>
      <c r="U33" s="46">
        <v>-4.4840665659264696</v>
      </c>
    </row>
    <row r="34" spans="1:21" ht="12" thickBot="1">
      <c r="A34" s="65"/>
      <c r="B34" s="67" t="s">
        <v>40</v>
      </c>
      <c r="C34" s="68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3">
        <v>22</v>
      </c>
      <c r="P34" s="45"/>
      <c r="Q34" s="45"/>
      <c r="R34" s="45"/>
      <c r="S34" s="45"/>
      <c r="T34" s="45"/>
      <c r="U34" s="47"/>
    </row>
    <row r="35" spans="1:21" ht="12" thickBot="1">
      <c r="A35" s="65"/>
      <c r="B35" s="67" t="s">
        <v>32</v>
      </c>
      <c r="C35" s="68"/>
      <c r="D35" s="43">
        <v>197541.31690000001</v>
      </c>
      <c r="E35" s="43">
        <v>194975</v>
      </c>
      <c r="F35" s="44">
        <v>101.31622869598699</v>
      </c>
      <c r="G35" s="45"/>
      <c r="H35" s="45"/>
      <c r="I35" s="43">
        <v>21861.374299999999</v>
      </c>
      <c r="J35" s="44">
        <v>11.0667351230967</v>
      </c>
      <c r="K35" s="45"/>
      <c r="L35" s="45"/>
      <c r="M35" s="45"/>
      <c r="N35" s="43">
        <v>538237.29839999997</v>
      </c>
      <c r="O35" s="43">
        <v>8327536.7980000004</v>
      </c>
      <c r="P35" s="43">
        <v>17344</v>
      </c>
      <c r="Q35" s="43">
        <v>15021</v>
      </c>
      <c r="R35" s="44">
        <v>15.465015644764</v>
      </c>
      <c r="S35" s="43">
        <v>11.3896054485701</v>
      </c>
      <c r="T35" s="43">
        <v>11.245761041209001</v>
      </c>
      <c r="U35" s="46">
        <v>1.2629446033988401</v>
      </c>
    </row>
    <row r="36" spans="1:21" ht="12" customHeight="1" thickBot="1">
      <c r="A36" s="65"/>
      <c r="B36" s="67" t="s">
        <v>41</v>
      </c>
      <c r="C36" s="68"/>
      <c r="D36" s="45"/>
      <c r="E36" s="43">
        <v>685573</v>
      </c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7"/>
    </row>
    <row r="37" spans="1:21" ht="12" thickBot="1">
      <c r="A37" s="65"/>
      <c r="B37" s="67" t="s">
        <v>42</v>
      </c>
      <c r="C37" s="68"/>
      <c r="D37" s="45"/>
      <c r="E37" s="43">
        <v>294355</v>
      </c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7"/>
    </row>
    <row r="38" spans="1:21" ht="12" thickBot="1">
      <c r="A38" s="65"/>
      <c r="B38" s="67" t="s">
        <v>43</v>
      </c>
      <c r="C38" s="68"/>
      <c r="D38" s="45"/>
      <c r="E38" s="43">
        <v>321045</v>
      </c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7"/>
    </row>
    <row r="39" spans="1:21" ht="12" customHeight="1" thickBot="1">
      <c r="A39" s="65"/>
      <c r="B39" s="67" t="s">
        <v>33</v>
      </c>
      <c r="C39" s="68"/>
      <c r="D39" s="43">
        <v>372217.94790000003</v>
      </c>
      <c r="E39" s="43">
        <v>458243</v>
      </c>
      <c r="F39" s="44">
        <v>81.2271977749797</v>
      </c>
      <c r="G39" s="45"/>
      <c r="H39" s="45"/>
      <c r="I39" s="43">
        <v>20129.0445</v>
      </c>
      <c r="J39" s="44">
        <v>5.4078650998870899</v>
      </c>
      <c r="K39" s="45"/>
      <c r="L39" s="45"/>
      <c r="M39" s="45"/>
      <c r="N39" s="43">
        <v>963804.69850000006</v>
      </c>
      <c r="O39" s="43">
        <v>28943441.212900002</v>
      </c>
      <c r="P39" s="43">
        <v>578</v>
      </c>
      <c r="Q39" s="43">
        <v>460</v>
      </c>
      <c r="R39" s="44">
        <v>25.652173913043502</v>
      </c>
      <c r="S39" s="43">
        <v>643.97568840830502</v>
      </c>
      <c r="T39" s="43">
        <v>584.54849326087003</v>
      </c>
      <c r="U39" s="46">
        <v>9.2281737054887198</v>
      </c>
    </row>
    <row r="40" spans="1:21" ht="12" thickBot="1">
      <c r="A40" s="65"/>
      <c r="B40" s="67" t="s">
        <v>34</v>
      </c>
      <c r="C40" s="68"/>
      <c r="D40" s="43">
        <v>453520.06959999999</v>
      </c>
      <c r="E40" s="43">
        <v>542188</v>
      </c>
      <c r="F40" s="44">
        <v>83.646275756748594</v>
      </c>
      <c r="G40" s="45"/>
      <c r="H40" s="45"/>
      <c r="I40" s="43">
        <v>30616.9336</v>
      </c>
      <c r="J40" s="44">
        <v>6.7509545116721803</v>
      </c>
      <c r="K40" s="45"/>
      <c r="L40" s="45"/>
      <c r="M40" s="45"/>
      <c r="N40" s="43">
        <v>1260213.0449999999</v>
      </c>
      <c r="O40" s="43">
        <v>42104611.491800003</v>
      </c>
      <c r="P40" s="43">
        <v>2299</v>
      </c>
      <c r="Q40" s="43">
        <v>2065</v>
      </c>
      <c r="R40" s="44">
        <v>11.331719128329301</v>
      </c>
      <c r="S40" s="43">
        <v>197.268407829491</v>
      </c>
      <c r="T40" s="43">
        <v>197.99029002421301</v>
      </c>
      <c r="U40" s="46">
        <v>-0.36593907897606398</v>
      </c>
    </row>
    <row r="41" spans="1:21" ht="12" thickBot="1">
      <c r="A41" s="65"/>
      <c r="B41" s="67" t="s">
        <v>44</v>
      </c>
      <c r="C41" s="68"/>
      <c r="D41" s="45"/>
      <c r="E41" s="43">
        <v>187097</v>
      </c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7"/>
    </row>
    <row r="42" spans="1:21" ht="12" thickBot="1">
      <c r="A42" s="65"/>
      <c r="B42" s="67" t="s">
        <v>45</v>
      </c>
      <c r="C42" s="68"/>
      <c r="D42" s="45"/>
      <c r="E42" s="43">
        <v>83462</v>
      </c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7"/>
    </row>
    <row r="43" spans="1:21" ht="12" thickBot="1">
      <c r="A43" s="66"/>
      <c r="B43" s="67" t="s">
        <v>35</v>
      </c>
      <c r="C43" s="68"/>
      <c r="D43" s="48">
        <v>19392.9692</v>
      </c>
      <c r="E43" s="49"/>
      <c r="F43" s="49"/>
      <c r="G43" s="49"/>
      <c r="H43" s="49"/>
      <c r="I43" s="48">
        <v>3065.5830000000001</v>
      </c>
      <c r="J43" s="50">
        <v>15.8077031339791</v>
      </c>
      <c r="K43" s="49"/>
      <c r="L43" s="49"/>
      <c r="M43" s="49"/>
      <c r="N43" s="48">
        <v>121753.3509</v>
      </c>
      <c r="O43" s="48">
        <v>3702920.1129999999</v>
      </c>
      <c r="P43" s="48">
        <v>56</v>
      </c>
      <c r="Q43" s="48">
        <v>47</v>
      </c>
      <c r="R43" s="50">
        <v>19.148936170212799</v>
      </c>
      <c r="S43" s="48">
        <v>346.30302142857101</v>
      </c>
      <c r="T43" s="48">
        <v>308.42181914893598</v>
      </c>
      <c r="U43" s="51">
        <v>10.938744375768801</v>
      </c>
    </row>
  </sheetData>
  <mergeCells count="41">
    <mergeCell ref="B33:C33"/>
    <mergeCell ref="B34:C34"/>
    <mergeCell ref="B35:C35"/>
    <mergeCell ref="B43:C43"/>
    <mergeCell ref="B37:C37"/>
    <mergeCell ref="B38:C38"/>
    <mergeCell ref="B39:C39"/>
    <mergeCell ref="B40:C40"/>
    <mergeCell ref="B41:C41"/>
    <mergeCell ref="B42:C42"/>
    <mergeCell ref="B36:C36"/>
    <mergeCell ref="B16:C16"/>
    <mergeCell ref="B17:C17"/>
    <mergeCell ref="B18:C18"/>
    <mergeCell ref="B31:C31"/>
    <mergeCell ref="B32:C32"/>
    <mergeCell ref="B25:C25"/>
    <mergeCell ref="B26:C26"/>
    <mergeCell ref="B27:C27"/>
    <mergeCell ref="B28:C28"/>
    <mergeCell ref="B29:C29"/>
    <mergeCell ref="B30:C30"/>
    <mergeCell ref="B19:C19"/>
    <mergeCell ref="B20:C20"/>
    <mergeCell ref="B21:C21"/>
    <mergeCell ref="A1:U4"/>
    <mergeCell ref="W1:W4"/>
    <mergeCell ref="B6:C6"/>
    <mergeCell ref="A7:C7"/>
    <mergeCell ref="A8:A43"/>
    <mergeCell ref="B8:C8"/>
    <mergeCell ref="B9:C9"/>
    <mergeCell ref="B10:C10"/>
    <mergeCell ref="B11:C11"/>
    <mergeCell ref="B12:C12"/>
    <mergeCell ref="B22:C22"/>
    <mergeCell ref="B23:C23"/>
    <mergeCell ref="B24:C24"/>
    <mergeCell ref="B13:C13"/>
    <mergeCell ref="B14:C14"/>
    <mergeCell ref="B15:C15"/>
  </mergeCells>
  <phoneticPr fontId="2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sqref="A1:XFD1048576"/>
    </sheetView>
  </sheetViews>
  <sheetFormatPr defaultRowHeight="13.5"/>
  <cols>
    <col min="1" max="1" width="9" style="28"/>
    <col min="2" max="2" width="9" style="29"/>
    <col min="3" max="8" width="9" style="28"/>
    <col min="9" max="16384" width="9" style="3"/>
  </cols>
  <sheetData>
    <row r="1" spans="1:8" ht="14.25">
      <c r="A1" s="69" t="s">
        <v>53</v>
      </c>
      <c r="B1" s="70" t="s">
        <v>36</v>
      </c>
      <c r="C1" s="69" t="s">
        <v>37</v>
      </c>
      <c r="D1" s="69" t="s">
        <v>38</v>
      </c>
      <c r="E1" s="69" t="s">
        <v>39</v>
      </c>
      <c r="F1" s="69" t="s">
        <v>46</v>
      </c>
      <c r="G1" s="69" t="s">
        <v>39</v>
      </c>
      <c r="H1" s="69" t="s">
        <v>47</v>
      </c>
    </row>
    <row r="2" spans="1:8" ht="14.25">
      <c r="A2" s="71">
        <v>1</v>
      </c>
      <c r="B2" s="72">
        <v>12</v>
      </c>
      <c r="C2" s="71">
        <v>53796</v>
      </c>
      <c r="D2" s="71">
        <v>551521.66779743601</v>
      </c>
      <c r="E2" s="71">
        <v>441483.90409914497</v>
      </c>
      <c r="F2" s="71">
        <v>110037.763698291</v>
      </c>
      <c r="G2" s="71">
        <v>441483.90409914497</v>
      </c>
      <c r="H2" s="71">
        <v>0.19951666475360599</v>
      </c>
    </row>
    <row r="3" spans="1:8" ht="14.25">
      <c r="A3" s="71">
        <v>2</v>
      </c>
      <c r="B3" s="72">
        <v>13</v>
      </c>
      <c r="C3" s="71">
        <v>15076.763999999999</v>
      </c>
      <c r="D3" s="71">
        <v>113726.745578738</v>
      </c>
      <c r="E3" s="71">
        <v>90251.428250071898</v>
      </c>
      <c r="F3" s="71">
        <v>23475.317328666501</v>
      </c>
      <c r="G3" s="71">
        <v>90251.428250071898</v>
      </c>
      <c r="H3" s="71">
        <v>0.20641861515692</v>
      </c>
    </row>
    <row r="4" spans="1:8" ht="14.25">
      <c r="A4" s="71">
        <v>3</v>
      </c>
      <c r="B4" s="72">
        <v>14</v>
      </c>
      <c r="C4" s="71">
        <v>136043</v>
      </c>
      <c r="D4" s="71">
        <v>180337.123994872</v>
      </c>
      <c r="E4" s="71">
        <v>140402.29803247901</v>
      </c>
      <c r="F4" s="71">
        <v>39934.825962393203</v>
      </c>
      <c r="G4" s="71">
        <v>140402.29803247901</v>
      </c>
      <c r="H4" s="71">
        <v>0.22144539669784699</v>
      </c>
    </row>
    <row r="5" spans="1:8" ht="14.25">
      <c r="A5" s="71">
        <v>4</v>
      </c>
      <c r="B5" s="72">
        <v>15</v>
      </c>
      <c r="C5" s="71">
        <v>3477</v>
      </c>
      <c r="D5" s="71">
        <v>44435.134152136801</v>
      </c>
      <c r="E5" s="71">
        <v>36830.6187102564</v>
      </c>
      <c r="F5" s="71">
        <v>7604.5154418803404</v>
      </c>
      <c r="G5" s="71">
        <v>36830.6187102564</v>
      </c>
      <c r="H5" s="71">
        <v>0.17113744758469801</v>
      </c>
    </row>
    <row r="6" spans="1:8" ht="14.25">
      <c r="A6" s="71">
        <v>5</v>
      </c>
      <c r="B6" s="72">
        <v>16</v>
      </c>
      <c r="C6" s="71">
        <v>2820</v>
      </c>
      <c r="D6" s="71">
        <v>136946.28588205099</v>
      </c>
      <c r="E6" s="71">
        <v>126424.227845299</v>
      </c>
      <c r="F6" s="71">
        <v>10522.0580367521</v>
      </c>
      <c r="G6" s="71">
        <v>126424.227845299</v>
      </c>
      <c r="H6" s="71">
        <v>7.6833467727737803E-2</v>
      </c>
    </row>
    <row r="7" spans="1:8" ht="14.25">
      <c r="A7" s="71">
        <v>6</v>
      </c>
      <c r="B7" s="72">
        <v>17</v>
      </c>
      <c r="C7" s="71">
        <v>18806</v>
      </c>
      <c r="D7" s="71">
        <v>296121.29546752101</v>
      </c>
      <c r="E7" s="71">
        <v>224818.063333333</v>
      </c>
      <c r="F7" s="71">
        <v>71303.232134188002</v>
      </c>
      <c r="G7" s="71">
        <v>224818.063333333</v>
      </c>
      <c r="H7" s="71">
        <v>0.24079062608993801</v>
      </c>
    </row>
    <row r="8" spans="1:8" ht="14.25">
      <c r="A8" s="71">
        <v>7</v>
      </c>
      <c r="B8" s="72">
        <v>18</v>
      </c>
      <c r="C8" s="71">
        <v>65083</v>
      </c>
      <c r="D8" s="71">
        <v>154323.70085299099</v>
      </c>
      <c r="E8" s="71">
        <v>148271.52659230799</v>
      </c>
      <c r="F8" s="71">
        <v>6052.1742606837597</v>
      </c>
      <c r="G8" s="71">
        <v>148271.52659230799</v>
      </c>
      <c r="H8" s="71">
        <v>3.9217399707443902E-2</v>
      </c>
    </row>
    <row r="9" spans="1:8" ht="14.25">
      <c r="A9" s="71">
        <v>8</v>
      </c>
      <c r="B9" s="72">
        <v>19</v>
      </c>
      <c r="C9" s="71">
        <v>25115</v>
      </c>
      <c r="D9" s="71">
        <v>92135.056112820501</v>
      </c>
      <c r="E9" s="71">
        <v>85012.601713675205</v>
      </c>
      <c r="F9" s="71">
        <v>7122.4543991453002</v>
      </c>
      <c r="G9" s="71">
        <v>85012.601713675205</v>
      </c>
      <c r="H9" s="71">
        <v>7.7304499499341095E-2</v>
      </c>
    </row>
    <row r="10" spans="1:8" ht="14.25">
      <c r="A10" s="71">
        <v>9</v>
      </c>
      <c r="B10" s="72">
        <v>21</v>
      </c>
      <c r="C10" s="71">
        <v>290272</v>
      </c>
      <c r="D10" s="71">
        <v>1007155.7285</v>
      </c>
      <c r="E10" s="71">
        <v>988191.67050000001</v>
      </c>
      <c r="F10" s="71">
        <v>18964.058000000001</v>
      </c>
      <c r="G10" s="71">
        <v>988191.67050000001</v>
      </c>
      <c r="H10" s="71">
        <v>1.8829320494700399E-2</v>
      </c>
    </row>
    <row r="11" spans="1:8" ht="14.25">
      <c r="A11" s="71">
        <v>10</v>
      </c>
      <c r="B11" s="72">
        <v>22</v>
      </c>
      <c r="C11" s="71">
        <v>40295</v>
      </c>
      <c r="D11" s="71">
        <v>395554.76215042698</v>
      </c>
      <c r="E11" s="71">
        <v>341483.77360940201</v>
      </c>
      <c r="F11" s="71">
        <v>54070.988541025603</v>
      </c>
      <c r="G11" s="71">
        <v>341483.77360940201</v>
      </c>
      <c r="H11" s="71">
        <v>0.136696593531246</v>
      </c>
    </row>
    <row r="12" spans="1:8" ht="14.25">
      <c r="A12" s="71">
        <v>11</v>
      </c>
      <c r="B12" s="72">
        <v>23</v>
      </c>
      <c r="C12" s="71">
        <v>314393.27500000002</v>
      </c>
      <c r="D12" s="71">
        <v>1828282.53909487</v>
      </c>
      <c r="E12" s="71">
        <v>1664299.9179897399</v>
      </c>
      <c r="F12" s="71">
        <v>163982.621105128</v>
      </c>
      <c r="G12" s="71">
        <v>1664299.9179897399</v>
      </c>
      <c r="H12" s="71">
        <v>8.9692166062205606E-2</v>
      </c>
    </row>
    <row r="13" spans="1:8" ht="14.25">
      <c r="A13" s="71">
        <v>12</v>
      </c>
      <c r="B13" s="72">
        <v>24</v>
      </c>
      <c r="C13" s="71">
        <v>22965</v>
      </c>
      <c r="D13" s="71">
        <v>902138.26713675202</v>
      </c>
      <c r="E13" s="71">
        <v>885155.92124529905</v>
      </c>
      <c r="F13" s="71">
        <v>16982.345891452998</v>
      </c>
      <c r="G13" s="71">
        <v>885155.92124529905</v>
      </c>
      <c r="H13" s="71">
        <v>1.8824548863615301E-2</v>
      </c>
    </row>
    <row r="14" spans="1:8" ht="14.25">
      <c r="A14" s="71">
        <v>13</v>
      </c>
      <c r="B14" s="72">
        <v>25</v>
      </c>
      <c r="C14" s="71">
        <v>84727</v>
      </c>
      <c r="D14" s="71">
        <v>1220907.649</v>
      </c>
      <c r="E14" s="71">
        <v>1208931.9443000001</v>
      </c>
      <c r="F14" s="71">
        <v>11975.7047</v>
      </c>
      <c r="G14" s="71">
        <v>1208931.9443000001</v>
      </c>
      <c r="H14" s="71">
        <v>9.8088538554155606E-3</v>
      </c>
    </row>
    <row r="15" spans="1:8" ht="14.25">
      <c r="A15" s="71">
        <v>14</v>
      </c>
      <c r="B15" s="72">
        <v>26</v>
      </c>
      <c r="C15" s="71">
        <v>85721</v>
      </c>
      <c r="D15" s="71">
        <v>376705.29918872198</v>
      </c>
      <c r="E15" s="71">
        <v>349974.62361654203</v>
      </c>
      <c r="F15" s="71">
        <v>26730.6755721806</v>
      </c>
      <c r="G15" s="71">
        <v>349974.62361654203</v>
      </c>
      <c r="H15" s="71">
        <v>7.0959117457992105E-2</v>
      </c>
    </row>
    <row r="16" spans="1:8" ht="14.25">
      <c r="A16" s="71">
        <v>15</v>
      </c>
      <c r="B16" s="72">
        <v>27</v>
      </c>
      <c r="C16" s="71">
        <v>239377.36799999999</v>
      </c>
      <c r="D16" s="71">
        <v>1336001.2588575201</v>
      </c>
      <c r="E16" s="71">
        <v>1180219.98002389</v>
      </c>
      <c r="F16" s="71">
        <v>155781.27883362799</v>
      </c>
      <c r="G16" s="71">
        <v>1180219.98002389</v>
      </c>
      <c r="H16" s="71">
        <v>0.116602643748139</v>
      </c>
    </row>
    <row r="17" spans="1:8" ht="14.25">
      <c r="A17" s="71">
        <v>16</v>
      </c>
      <c r="B17" s="72">
        <v>29</v>
      </c>
      <c r="C17" s="71">
        <v>227224</v>
      </c>
      <c r="D17" s="71">
        <v>2638380.2785042701</v>
      </c>
      <c r="E17" s="71">
        <v>2495748.2956649601</v>
      </c>
      <c r="F17" s="71">
        <v>142631.98283931601</v>
      </c>
      <c r="G17" s="71">
        <v>2495748.2956649601</v>
      </c>
      <c r="H17" s="71">
        <v>5.40604339720792E-2</v>
      </c>
    </row>
    <row r="18" spans="1:8" ht="14.25">
      <c r="A18" s="71">
        <v>17</v>
      </c>
      <c r="B18" s="72">
        <v>31</v>
      </c>
      <c r="C18" s="71">
        <v>61414.41</v>
      </c>
      <c r="D18" s="71">
        <v>372167.238289812</v>
      </c>
      <c r="E18" s="71">
        <v>316654.73740149202</v>
      </c>
      <c r="F18" s="71">
        <v>55512.500888319402</v>
      </c>
      <c r="G18" s="71">
        <v>316654.73740149202</v>
      </c>
      <c r="H18" s="71">
        <v>0.149160095723125</v>
      </c>
    </row>
    <row r="19" spans="1:8" ht="14.25">
      <c r="A19" s="71">
        <v>18</v>
      </c>
      <c r="B19" s="72">
        <v>32</v>
      </c>
      <c r="C19" s="71">
        <v>18751.145</v>
      </c>
      <c r="D19" s="71">
        <v>272535.62589354097</v>
      </c>
      <c r="E19" s="71">
        <v>249426.87488357499</v>
      </c>
      <c r="F19" s="71">
        <v>23108.751009965901</v>
      </c>
      <c r="G19" s="71">
        <v>249426.87488357499</v>
      </c>
      <c r="H19" s="71">
        <v>8.4791670572245903E-2</v>
      </c>
    </row>
    <row r="20" spans="1:8" ht="14.25">
      <c r="A20" s="71">
        <v>19</v>
      </c>
      <c r="B20" s="72">
        <v>33</v>
      </c>
      <c r="C20" s="71">
        <v>72743.361999999994</v>
      </c>
      <c r="D20" s="71">
        <v>633055.21464160795</v>
      </c>
      <c r="E20" s="71">
        <v>507858.263846824</v>
      </c>
      <c r="F20" s="71">
        <v>125196.950794784</v>
      </c>
      <c r="G20" s="71">
        <v>507858.263846824</v>
      </c>
      <c r="H20" s="71">
        <v>0.19776624202623799</v>
      </c>
    </row>
    <row r="21" spans="1:8" ht="14.25">
      <c r="A21" s="71">
        <v>20</v>
      </c>
      <c r="B21" s="72">
        <v>34</v>
      </c>
      <c r="C21" s="71">
        <v>56572.576999999997</v>
      </c>
      <c r="D21" s="71">
        <v>269176.61008146103</v>
      </c>
      <c r="E21" s="71">
        <v>193784.97067527901</v>
      </c>
      <c r="F21" s="71">
        <v>75391.639406181799</v>
      </c>
      <c r="G21" s="71">
        <v>193784.97067527901</v>
      </c>
      <c r="H21" s="71">
        <v>0.280082431320336</v>
      </c>
    </row>
    <row r="22" spans="1:8" ht="14.25">
      <c r="A22" s="71">
        <v>21</v>
      </c>
      <c r="B22" s="72">
        <v>35</v>
      </c>
      <c r="C22" s="71">
        <v>42983.302000000003</v>
      </c>
      <c r="D22" s="71">
        <v>1042806.28026018</v>
      </c>
      <c r="E22" s="71">
        <v>1020798.5627429</v>
      </c>
      <c r="F22" s="71">
        <v>22007.7175172721</v>
      </c>
      <c r="G22" s="71">
        <v>1020798.5627429</v>
      </c>
      <c r="H22" s="71">
        <v>2.1104320077341001E-2</v>
      </c>
    </row>
    <row r="23" spans="1:8" ht="14.25">
      <c r="A23" s="71">
        <v>22</v>
      </c>
      <c r="B23" s="72">
        <v>36</v>
      </c>
      <c r="C23" s="71">
        <v>146832.71599999999</v>
      </c>
      <c r="D23" s="71">
        <v>695578.87639734498</v>
      </c>
      <c r="E23" s="71">
        <v>585944.12085856998</v>
      </c>
      <c r="F23" s="71">
        <v>109634.755538775</v>
      </c>
      <c r="G23" s="71">
        <v>585944.12085856998</v>
      </c>
      <c r="H23" s="71">
        <v>0.15761656838490201</v>
      </c>
    </row>
    <row r="24" spans="1:8" ht="14.25">
      <c r="A24" s="71">
        <v>23</v>
      </c>
      <c r="B24" s="72">
        <v>37</v>
      </c>
      <c r="C24" s="71">
        <v>205697.05600000001</v>
      </c>
      <c r="D24" s="71">
        <v>1402149.8143531</v>
      </c>
      <c r="E24" s="71">
        <v>1193530.9727368001</v>
      </c>
      <c r="F24" s="71">
        <v>208618.84161629999</v>
      </c>
      <c r="G24" s="71">
        <v>1193530.9727368001</v>
      </c>
      <c r="H24" s="71">
        <v>0.14878498679725499</v>
      </c>
    </row>
    <row r="25" spans="1:8" ht="14.25">
      <c r="A25" s="71">
        <v>24</v>
      </c>
      <c r="B25" s="72">
        <v>38</v>
      </c>
      <c r="C25" s="71">
        <v>224670.57399999999</v>
      </c>
      <c r="D25" s="71">
        <v>1031568.48081043</v>
      </c>
      <c r="E25" s="71">
        <v>1015360.3154646</v>
      </c>
      <c r="F25" s="71">
        <v>16208.1653458286</v>
      </c>
      <c r="G25" s="71">
        <v>1015360.3154646</v>
      </c>
      <c r="H25" s="71">
        <v>1.5712156436861101E-2</v>
      </c>
    </row>
    <row r="26" spans="1:8" ht="14.25">
      <c r="A26" s="71">
        <v>25</v>
      </c>
      <c r="B26" s="72">
        <v>39</v>
      </c>
      <c r="C26" s="71">
        <v>112301.355</v>
      </c>
      <c r="D26" s="71">
        <v>150084.878118236</v>
      </c>
      <c r="E26" s="71">
        <v>114486.130147016</v>
      </c>
      <c r="F26" s="71">
        <v>35598.747971220597</v>
      </c>
      <c r="G26" s="71">
        <v>114486.130147016</v>
      </c>
      <c r="H26" s="71">
        <v>0.237190771099378</v>
      </c>
    </row>
    <row r="27" spans="1:8" ht="14.25">
      <c r="A27" s="71">
        <v>26</v>
      </c>
      <c r="B27" s="72">
        <v>40</v>
      </c>
      <c r="C27" s="71">
        <v>40</v>
      </c>
      <c r="D27" s="71">
        <v>129.9145</v>
      </c>
      <c r="E27" s="71">
        <v>102.65600000000001</v>
      </c>
      <c r="F27" s="71">
        <v>27.258500000000002</v>
      </c>
      <c r="G27" s="71">
        <v>102.65600000000001</v>
      </c>
      <c r="H27" s="71">
        <v>0.20981876541879499</v>
      </c>
    </row>
    <row r="28" spans="1:8" ht="14.25">
      <c r="A28" s="71">
        <v>27</v>
      </c>
      <c r="B28" s="72">
        <v>42</v>
      </c>
      <c r="C28" s="71">
        <v>13057.323</v>
      </c>
      <c r="D28" s="71">
        <v>197541.3161</v>
      </c>
      <c r="E28" s="71">
        <v>175679.9418</v>
      </c>
      <c r="F28" s="71">
        <v>21861.374299999999</v>
      </c>
      <c r="G28" s="71">
        <v>175679.9418</v>
      </c>
      <c r="H28" s="71">
        <v>0.110667351679146</v>
      </c>
    </row>
    <row r="29" spans="1:8" ht="14.25">
      <c r="A29" s="71">
        <v>28</v>
      </c>
      <c r="B29" s="72">
        <v>75</v>
      </c>
      <c r="C29" s="71">
        <v>585</v>
      </c>
      <c r="D29" s="71">
        <v>372217.94871794898</v>
      </c>
      <c r="E29" s="71">
        <v>352088.90341880301</v>
      </c>
      <c r="F29" s="71">
        <v>20129.045299145298</v>
      </c>
      <c r="G29" s="71">
        <v>352088.90341880301</v>
      </c>
      <c r="H29" s="71">
        <v>5.40786530270152E-2</v>
      </c>
    </row>
    <row r="30" spans="1:8" ht="14.25">
      <c r="A30" s="71">
        <v>29</v>
      </c>
      <c r="B30" s="72">
        <v>76</v>
      </c>
      <c r="C30" s="71">
        <v>2333</v>
      </c>
      <c r="D30" s="71">
        <v>453520.06545384601</v>
      </c>
      <c r="E30" s="71">
        <v>422903.13548547</v>
      </c>
      <c r="F30" s="71">
        <v>30616.929968376098</v>
      </c>
      <c r="G30" s="71">
        <v>422903.13548547</v>
      </c>
      <c r="H30" s="71">
        <v>6.7509537726268207E-2</v>
      </c>
    </row>
    <row r="31" spans="1:8" ht="14.25">
      <c r="A31" s="71">
        <v>30</v>
      </c>
      <c r="B31" s="72">
        <v>99</v>
      </c>
      <c r="C31" s="71">
        <v>58</v>
      </c>
      <c r="D31" s="71">
        <v>19392.969140004501</v>
      </c>
      <c r="E31" s="71">
        <v>16327.385976854999</v>
      </c>
      <c r="F31" s="71">
        <v>3065.5831631495298</v>
      </c>
      <c r="G31" s="71">
        <v>16327.385976854999</v>
      </c>
      <c r="H31" s="71">
        <v>0.15807704024164801</v>
      </c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admin</cp:lastModifiedBy>
  <dcterms:created xsi:type="dcterms:W3CDTF">2013-06-21T00:28:37Z</dcterms:created>
  <dcterms:modified xsi:type="dcterms:W3CDTF">2013-08-04T23:31:53Z</dcterms:modified>
</cp:coreProperties>
</file>