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F30"/>
  <c r="E31"/>
  <c r="F31"/>
  <c r="J31"/>
  <c r="E32"/>
  <c r="K32" s="1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30" l="1"/>
  <c r="K5"/>
  <c r="K7"/>
  <c r="K39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L39" s="1"/>
  <c r="K23"/>
  <c r="K21"/>
  <c r="G27"/>
  <c r="L27" s="1"/>
  <c r="G23"/>
  <c r="L23" s="1"/>
  <c r="G21"/>
  <c r="L21" s="1"/>
  <c r="G18"/>
  <c r="L18" s="1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L20" s="1"/>
  <c r="G16"/>
  <c r="L16" s="1"/>
  <c r="G12"/>
  <c r="L12" s="1"/>
  <c r="L11"/>
  <c r="G8"/>
  <c r="L8" s="1"/>
  <c r="L7"/>
  <c r="J3"/>
  <c r="G3"/>
  <c r="G36"/>
  <c r="L36" s="1"/>
  <c r="I3"/>
  <c r="K3" s="1"/>
  <c r="L3" l="1"/>
</calcChain>
</file>

<file path=xl/sharedStrings.xml><?xml version="1.0" encoding="utf-8"?>
<sst xmlns="http://schemas.openxmlformats.org/spreadsheetml/2006/main" count="144" uniqueCount="101">
  <si>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</si>
  <si>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</si>
  <si>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</si>
  <si>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</si>
  <si>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</si>
  <si>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</si>
  <si>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</si>
  <si>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</si>
  <si>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</si>
  <si>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</si>
  <si>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</si>
  <si>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</si>
  <si>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</si>
  <si>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</si>
  <si>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</si>
  <si>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</si>
  <si>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</si>
  <si>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</si>
  <si>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</si>
  <si>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</si>
  <si>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</si>
  <si>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</si>
  <si>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</si>
  <si>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</si>
  <si>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</si>
  <si>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</si>
  <si>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</si>
  <si>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</si>
  <si>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</si>
  <si>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</si>
  <si>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</si>
  <si>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</si>
  <si>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</si>
  <si>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</si>
  <si>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</si>
  <si>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</si>
  <si>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</si>
  <si>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</si>
  <si>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</si>
  <si>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</si>
  <si>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41-周转筐</t>
  </si>
  <si>
    <t>71-黑电</t>
  </si>
  <si>
    <t>72-空调</t>
  </si>
  <si>
    <t>73-冰箱</t>
  </si>
  <si>
    <t>77-洗衣机</t>
  </si>
  <si>
    <t>78-厨卫</t>
  </si>
  <si>
    <t>PROFIT</t>
  </si>
  <si>
    <t>PROFIT_RATE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</si>
  <si>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</si>
  <si>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</si>
  <si>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</si>
  <si>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</si>
  <si>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</si>
  <si>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 xml:space="preserve">   </t>
  </si>
  <si>
    <t>销售日报表</t>
  </si>
  <si>
    <t>以门店、商品为视角，综合分析销售金额、销售毛利及客流量增长率的变化情况</t>
  </si>
  <si>
    <t>销售预算金额</t>
  </si>
  <si>
    <t>销售预算完成率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</si>
  <si>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</si>
  <si>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</si>
  <si>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</si>
  <si>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</si>
  <si>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</si>
  <si>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</si>
  <si>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</si>
  <si>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</t>
  </si>
  <si>
    <t>昨天客流量</t>
  </si>
  <si>
    <t>客流量增长率</t>
  </si>
  <si>
    <t>当日客单价</t>
  </si>
  <si>
    <t>昨日客单价</t>
  </si>
  <si>
    <t>客单价增长率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</si>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</sst>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charset val="1"/>
    </font>
    <font>
      <b/>
      <sz val="9"/>
      <color indexed="64"/>
      <name val="宋体"/>
      <charset val="134"/>
    </font>
    <font>
      <sz val="9"/>
      <color indexed="64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/>
    <xf numFmtId="0" fontId="29" fillId="0" borderId="0"/>
  </cellStyleXfs>
  <cellXfs count="71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0" fillId="0" borderId="0" xfId="45" applyNumberFormat="1" applyFont="1"/>
    <xf numFmtId="0" fontId="31" fillId="0" borderId="0" xfId="45" applyNumberFormat="1" applyFont="1"/>
    <xf numFmtId="0" fontId="26" fillId="0" borderId="0" xfId="0" applyFont="1" applyAlignment="1">
      <alignment horizontal="left" wrapText="1"/>
    </xf>
    <xf numFmtId="0" fontId="27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46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4"/>
    <cellStyle name="常规 3" xfId="45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cid:97aae13713" TargetMode="External"/><Relationship Id="rId117" Type="http://schemas.openxmlformats.org/officeDocument/2006/relationships/hyperlink" Target="cid:9ef219a3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47" Type="http://schemas.openxmlformats.org/officeDocument/2006/relationships/hyperlink" Target="cid:d0b588612" TargetMode="External"/><Relationship Id="rId63" Type="http://schemas.openxmlformats.org/officeDocument/2006/relationships/hyperlink" Target="cid:38d18ad2" TargetMode="External"/><Relationship Id="rId68" Type="http://schemas.openxmlformats.org/officeDocument/2006/relationships/image" Target="cid:392276913" TargetMode="External"/><Relationship Id="rId84" Type="http://schemas.openxmlformats.org/officeDocument/2006/relationships/image" Target="cid:2deb17eb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38" Type="http://schemas.openxmlformats.org/officeDocument/2006/relationships/image" Target="cid:68fdece13" TargetMode="External"/><Relationship Id="rId16" Type="http://schemas.openxmlformats.org/officeDocument/2006/relationships/image" Target="cid:7dde59d613" TargetMode="External"/><Relationship Id="rId107" Type="http://schemas.openxmlformats.org/officeDocument/2006/relationships/hyperlink" Target="cid:847633e8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37" Type="http://schemas.openxmlformats.org/officeDocument/2006/relationships/hyperlink" Target="cid:bbb631c12" TargetMode="External"/><Relationship Id="rId53" Type="http://schemas.openxmlformats.org/officeDocument/2006/relationships/hyperlink" Target="cid:e1e57af62" TargetMode="External"/><Relationship Id="rId58" Type="http://schemas.openxmlformats.org/officeDocument/2006/relationships/image" Target="cid:eca83a0c13" TargetMode="External"/><Relationship Id="rId74" Type="http://schemas.openxmlformats.org/officeDocument/2006/relationships/image" Target="cid:1338c59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28" Type="http://schemas.openxmlformats.org/officeDocument/2006/relationships/image" Target="cid:b8b36ae913" TargetMode="External"/><Relationship Id="rId5" Type="http://schemas.openxmlformats.org/officeDocument/2006/relationships/hyperlink" Target="cid:738f7e472" TargetMode="External"/><Relationship Id="rId90" Type="http://schemas.openxmlformats.org/officeDocument/2006/relationships/image" Target="cid:3c6fa8b013" TargetMode="External"/><Relationship Id="rId95" Type="http://schemas.openxmlformats.org/officeDocument/2006/relationships/hyperlink" Target="cid:56290cc82" TargetMode="External"/><Relationship Id="rId14" Type="http://schemas.openxmlformats.org/officeDocument/2006/relationships/image" Target="cid:78c0f48013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43" Type="http://schemas.openxmlformats.org/officeDocument/2006/relationships/hyperlink" Target="cid:c5fc19282" TargetMode="External"/><Relationship Id="rId48" Type="http://schemas.openxmlformats.org/officeDocument/2006/relationships/image" Target="cid:d0b5888713" TargetMode="External"/><Relationship Id="rId56" Type="http://schemas.openxmlformats.org/officeDocument/2006/relationships/image" Target="cid:e76dc9a413" TargetMode="External"/><Relationship Id="rId64" Type="http://schemas.openxmlformats.org/officeDocument/2006/relationships/image" Target="cid:38d18d213" TargetMode="External"/><Relationship Id="rId69" Type="http://schemas.openxmlformats.org/officeDocument/2006/relationships/hyperlink" Target="cid:e0ef2af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105" Type="http://schemas.openxmlformats.org/officeDocument/2006/relationships/hyperlink" Target="cid:7f5152d02" TargetMode="External"/><Relationship Id="rId113" Type="http://schemas.openxmlformats.org/officeDocument/2006/relationships/hyperlink" Target="cid:93d06cfe2" TargetMode="External"/><Relationship Id="rId118" Type="http://schemas.openxmlformats.org/officeDocument/2006/relationships/image" Target="cid:9ef219cb13" TargetMode="External"/><Relationship Id="rId126" Type="http://schemas.openxmlformats.org/officeDocument/2006/relationships/image" Target="cid:b8993aa413" TargetMode="External"/><Relationship Id="rId134" Type="http://schemas.openxmlformats.org/officeDocument/2006/relationships/image" Target="cid:c8af4f1913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80" Type="http://schemas.openxmlformats.org/officeDocument/2006/relationships/image" Target="cid:27d58f7c13" TargetMode="External"/><Relationship Id="rId85" Type="http://schemas.openxmlformats.org/officeDocument/2006/relationships/hyperlink" Target="cid:321b9f952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3" Type="http://schemas.openxmlformats.org/officeDocument/2006/relationships/image" Target="cid:650096f013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25" Type="http://schemas.openxmlformats.org/officeDocument/2006/relationships/hyperlink" Target="cid:97aae118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46" Type="http://schemas.openxmlformats.org/officeDocument/2006/relationships/image" Target="cid:cb1fd4e013" TargetMode="External"/><Relationship Id="rId59" Type="http://schemas.openxmlformats.org/officeDocument/2006/relationships/hyperlink" Target="cid:ef30262e2" TargetMode="External"/><Relationship Id="rId67" Type="http://schemas.openxmlformats.org/officeDocument/2006/relationships/hyperlink" Target="cid:39227402" TargetMode="External"/><Relationship Id="rId103" Type="http://schemas.openxmlformats.org/officeDocument/2006/relationships/hyperlink" Target="cid:7a31edb12" TargetMode="External"/><Relationship Id="rId108" Type="http://schemas.openxmlformats.org/officeDocument/2006/relationships/image" Target="cid:8476340b13" TargetMode="External"/><Relationship Id="rId116" Type="http://schemas.openxmlformats.org/officeDocument/2006/relationships/image" Target="cid:9917345813" TargetMode="External"/><Relationship Id="rId124" Type="http://schemas.openxmlformats.org/officeDocument/2006/relationships/image" Target="cid:b896ad6d13" TargetMode="External"/><Relationship Id="rId129" Type="http://schemas.openxmlformats.org/officeDocument/2006/relationships/hyperlink" Target="cid:bd29a17a2" TargetMode="External"/><Relationship Id="rId137" Type="http://schemas.openxmlformats.org/officeDocument/2006/relationships/hyperlink" Target="cid:68fdea62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54" Type="http://schemas.openxmlformats.org/officeDocument/2006/relationships/image" Target="cid:e1e57b1713" TargetMode="External"/><Relationship Id="rId62" Type="http://schemas.openxmlformats.org/officeDocument/2006/relationships/image" Target="cid:f456204213" TargetMode="External"/><Relationship Id="rId70" Type="http://schemas.openxmlformats.org/officeDocument/2006/relationships/image" Target="cid:e0ef2d213" TargetMode="External"/><Relationship Id="rId75" Type="http://schemas.openxmlformats.org/officeDocument/2006/relationships/hyperlink" Target="cid:185a1b862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91" Type="http://schemas.openxmlformats.org/officeDocument/2006/relationships/hyperlink" Target="cid:4babe7622" TargetMode="External"/><Relationship Id="rId96" Type="http://schemas.openxmlformats.org/officeDocument/2006/relationships/image" Target="cid:56290cef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15" Type="http://schemas.openxmlformats.org/officeDocument/2006/relationships/hyperlink" Target="cid:7dde59952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36" Type="http://schemas.openxmlformats.org/officeDocument/2006/relationships/image" Target="cid:bbb2dea413" TargetMode="External"/><Relationship Id="rId49" Type="http://schemas.openxmlformats.org/officeDocument/2006/relationships/hyperlink" Target="cid:dfd4543e2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14" Type="http://schemas.openxmlformats.org/officeDocument/2006/relationships/image" Target="cid:93d06d3013" TargetMode="External"/><Relationship Id="rId119" Type="http://schemas.openxmlformats.org/officeDocument/2006/relationships/hyperlink" Target="cid:a36860ed2" TargetMode="External"/><Relationship Id="rId127" Type="http://schemas.openxmlformats.org/officeDocument/2006/relationships/hyperlink" Target="cid:b8b36ac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44" Type="http://schemas.openxmlformats.org/officeDocument/2006/relationships/image" Target="cid:c5fc194a13" TargetMode="External"/><Relationship Id="rId52" Type="http://schemas.openxmlformats.org/officeDocument/2006/relationships/image" Target="cid:dfd5ecc813" TargetMode="External"/><Relationship Id="rId60" Type="http://schemas.openxmlformats.org/officeDocument/2006/relationships/image" Target="cid:ef30265413" TargetMode="External"/><Relationship Id="rId65" Type="http://schemas.openxmlformats.org/officeDocument/2006/relationships/hyperlink" Target="cid:38f9f0f2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81" Type="http://schemas.openxmlformats.org/officeDocument/2006/relationships/hyperlink" Target="cid:27d6fdf22" TargetMode="External"/><Relationship Id="rId86" Type="http://schemas.openxmlformats.org/officeDocument/2006/relationships/image" Target="cid:321b9fbf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30" Type="http://schemas.openxmlformats.org/officeDocument/2006/relationships/image" Target="cid:bd29a19c13" TargetMode="External"/><Relationship Id="rId135" Type="http://schemas.openxmlformats.org/officeDocument/2006/relationships/hyperlink" Target="cid:e3a57665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109" Type="http://schemas.openxmlformats.org/officeDocument/2006/relationships/hyperlink" Target="cid:93cbd5922" TargetMode="External"/><Relationship Id="rId34" Type="http://schemas.openxmlformats.org/officeDocument/2006/relationships/image" Target="cid:ac87b7df13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04" Type="http://schemas.openxmlformats.org/officeDocument/2006/relationships/image" Target="cid:7a31edd613" TargetMode="External"/><Relationship Id="rId120" Type="http://schemas.openxmlformats.org/officeDocument/2006/relationships/image" Target="cid:a368611313" TargetMode="External"/><Relationship Id="rId125" Type="http://schemas.openxmlformats.org/officeDocument/2006/relationships/hyperlink" Target="cid:b8993a7d2" TargetMode="External"/><Relationship Id="rId7" Type="http://schemas.openxmlformats.org/officeDocument/2006/relationships/hyperlink" Target="cid:7393130e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4" Type="http://schemas.openxmlformats.org/officeDocument/2006/relationships/image" Target="cid:97a883f913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15" Type="http://schemas.openxmlformats.org/officeDocument/2006/relationships/hyperlink" Target="cid:9917342c2" TargetMode="External"/><Relationship Id="rId131" Type="http://schemas.openxmlformats.org/officeDocument/2006/relationships/hyperlink" Target="cid:c246514a2" TargetMode="External"/><Relationship Id="rId136" Type="http://schemas.openxmlformats.org/officeDocument/2006/relationships/image" Target="cid:e3a5768c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" Type="http://schemas.openxmlformats.org/officeDocument/2006/relationships/hyperlink" Target="cid:883d552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e3a5768c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68fdece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3" sqref="K13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2.25" style="26" bestFit="1" customWidth="1"/>
    <col min="7" max="7" width="10.5" style="1" bestFit="1" customWidth="1"/>
    <col min="8" max="8" width="9" style="26"/>
    <col min="9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50</v>
      </c>
      <c r="H1" s="23" t="s">
        <v>2</v>
      </c>
      <c r="I1" s="17" t="s">
        <v>48</v>
      </c>
      <c r="J1" s="18" t="s">
        <v>49</v>
      </c>
      <c r="K1" s="19" t="s">
        <v>51</v>
      </c>
      <c r="L1" s="19" t="s">
        <v>52</v>
      </c>
    </row>
    <row r="2" spans="1:12">
      <c r="A2" s="11" t="s">
        <v>3</v>
      </c>
      <c r="B2" s="12"/>
      <c r="C2" s="55" t="s">
        <v>4</v>
      </c>
      <c r="D2" s="55"/>
      <c r="E2" s="13"/>
      <c r="F2" s="24"/>
      <c r="G2" s="14"/>
      <c r="H2" s="24"/>
      <c r="I2" s="20"/>
      <c r="J2" s="21"/>
      <c r="K2" s="22"/>
      <c r="L2" s="22"/>
    </row>
    <row r="3" spans="1:12">
      <c r="A3" s="56" t="s">
        <v>5</v>
      </c>
      <c r="B3" s="56"/>
      <c r="C3" s="56"/>
      <c r="D3" s="56"/>
      <c r="E3" s="15">
        <f>RA!D7</f>
        <v>22652759.131000001</v>
      </c>
      <c r="F3" s="25">
        <f>RA!I7</f>
        <v>1685286.6354</v>
      </c>
      <c r="G3" s="16">
        <f>E3-F3</f>
        <v>20967472.4956</v>
      </c>
      <c r="H3" s="27">
        <f>RA!J7</f>
        <v>7.4396528283996401</v>
      </c>
      <c r="I3" s="20">
        <f>SUM(I4:I39)</f>
        <v>22652766.01384937</v>
      </c>
      <c r="J3" s="21">
        <f>SUM(J4:J39)</f>
        <v>20967472.115986899</v>
      </c>
      <c r="K3" s="22">
        <f>E3-I3</f>
        <v>-6.8828493691980839</v>
      </c>
      <c r="L3" s="22">
        <f>G3-J3</f>
        <v>0.37961310148239136</v>
      </c>
    </row>
    <row r="4" spans="1:12">
      <c r="A4" s="57">
        <f>RA!A8</f>
        <v>41516</v>
      </c>
      <c r="B4" s="12">
        <v>12</v>
      </c>
      <c r="C4" s="54" t="s">
        <v>6</v>
      </c>
      <c r="D4" s="54"/>
      <c r="E4" s="15">
        <f>RA!D8</f>
        <v>866969.07140000002</v>
      </c>
      <c r="F4" s="25">
        <f>RA!I8</f>
        <v>135509.1153</v>
      </c>
      <c r="G4" s="16">
        <f t="shared" ref="G4:G39" si="0">E4-F4</f>
        <v>731459.95610000007</v>
      </c>
      <c r="H4" s="27">
        <f>RA!J8</f>
        <v>15.630213322509499</v>
      </c>
      <c r="I4" s="20">
        <f>VLOOKUP(B4,RMS!B:D,3,FALSE)</f>
        <v>866969.94364273502</v>
      </c>
      <c r="J4" s="21">
        <f>VLOOKUP(B4,RMS!B:E,4,FALSE)</f>
        <v>731459.95186752104</v>
      </c>
      <c r="K4" s="22">
        <f t="shared" ref="K4:K39" si="1">E4-I4</f>
        <v>-0.87224273500032723</v>
      </c>
      <c r="L4" s="22">
        <f t="shared" ref="L4:L39" si="2">G4-J4</f>
        <v>4.2324790265411139E-3</v>
      </c>
    </row>
    <row r="5" spans="1:12">
      <c r="A5" s="57"/>
      <c r="B5" s="12">
        <v>13</v>
      </c>
      <c r="C5" s="54" t="s">
        <v>7</v>
      </c>
      <c r="D5" s="54"/>
      <c r="E5" s="15">
        <f>RA!D9</f>
        <v>292406.93209999998</v>
      </c>
      <c r="F5" s="25">
        <f>RA!I9</f>
        <v>51529.925900000002</v>
      </c>
      <c r="G5" s="16">
        <f t="shared" si="0"/>
        <v>240877.00619999997</v>
      </c>
      <c r="H5" s="27">
        <f>RA!J9</f>
        <v>17.622675881834901</v>
      </c>
      <c r="I5" s="20">
        <f>VLOOKUP(B5,RMS!B:D,3,FALSE)</f>
        <v>292407.09100364603</v>
      </c>
      <c r="J5" s="21">
        <f>VLOOKUP(B5,RMS!B:E,4,FALSE)</f>
        <v>240877.05014843101</v>
      </c>
      <c r="K5" s="22">
        <f t="shared" si="1"/>
        <v>-0.15890364605002105</v>
      </c>
      <c r="L5" s="22">
        <f t="shared" si="2"/>
        <v>-4.39484310336411E-2</v>
      </c>
    </row>
    <row r="6" spans="1:12">
      <c r="A6" s="57"/>
      <c r="B6" s="12">
        <v>14</v>
      </c>
      <c r="C6" s="54" t="s">
        <v>8</v>
      </c>
      <c r="D6" s="54"/>
      <c r="E6" s="15">
        <f>RA!D10</f>
        <v>197080.72469999999</v>
      </c>
      <c r="F6" s="25">
        <f>RA!I10</f>
        <v>33564.192300000002</v>
      </c>
      <c r="G6" s="16">
        <f t="shared" si="0"/>
        <v>163516.5324</v>
      </c>
      <c r="H6" s="27">
        <f>RA!J10</f>
        <v>17.0306824023973</v>
      </c>
      <c r="I6" s="20">
        <f>VLOOKUP(B6,RMS!B:D,3,FALSE)</f>
        <v>197083.497175214</v>
      </c>
      <c r="J6" s="21">
        <f>VLOOKUP(B6,RMS!B:E,4,FALSE)</f>
        <v>163516.53181367501</v>
      </c>
      <c r="K6" s="22">
        <f t="shared" si="1"/>
        <v>-2.7724752140056808</v>
      </c>
      <c r="L6" s="22">
        <f t="shared" si="2"/>
        <v>5.8632498257793486E-4</v>
      </c>
    </row>
    <row r="7" spans="1:12">
      <c r="A7" s="57"/>
      <c r="B7" s="12">
        <v>15</v>
      </c>
      <c r="C7" s="54" t="s">
        <v>9</v>
      </c>
      <c r="D7" s="54"/>
      <c r="E7" s="15">
        <f>RA!D11</f>
        <v>68952.924299999999</v>
      </c>
      <c r="F7" s="25">
        <f>RA!I11</f>
        <v>11799.7093</v>
      </c>
      <c r="G7" s="16">
        <f t="shared" si="0"/>
        <v>57153.214999999997</v>
      </c>
      <c r="H7" s="27">
        <f>RA!J11</f>
        <v>17.112703224393901</v>
      </c>
      <c r="I7" s="20">
        <f>VLOOKUP(B7,RMS!B:D,3,FALSE)</f>
        <v>68952.969373995904</v>
      </c>
      <c r="J7" s="21">
        <f>VLOOKUP(B7,RMS!B:E,4,FALSE)</f>
        <v>57153.215353437699</v>
      </c>
      <c r="K7" s="22">
        <f t="shared" si="1"/>
        <v>-4.5073995905113406E-2</v>
      </c>
      <c r="L7" s="22">
        <f t="shared" si="2"/>
        <v>-3.5343770286999643E-4</v>
      </c>
    </row>
    <row r="8" spans="1:12">
      <c r="A8" s="57"/>
      <c r="B8" s="12">
        <v>16</v>
      </c>
      <c r="C8" s="54" t="s">
        <v>10</v>
      </c>
      <c r="D8" s="54"/>
      <c r="E8" s="15">
        <f>RA!D12</f>
        <v>292551.14150000003</v>
      </c>
      <c r="F8" s="25">
        <f>RA!I12</f>
        <v>5102.8261000000002</v>
      </c>
      <c r="G8" s="16">
        <f t="shared" si="0"/>
        <v>287448.31540000002</v>
      </c>
      <c r="H8" s="27">
        <f>RA!J12</f>
        <v>1.7442509620151301</v>
      </c>
      <c r="I8" s="20">
        <f>VLOOKUP(B8,RMS!B:D,3,FALSE)</f>
        <v>292551.167687179</v>
      </c>
      <c r="J8" s="21">
        <f>VLOOKUP(B8,RMS!B:E,4,FALSE)</f>
        <v>287448.320768376</v>
      </c>
      <c r="K8" s="22">
        <f t="shared" si="1"/>
        <v>-2.6187178969848901E-2</v>
      </c>
      <c r="L8" s="22">
        <f t="shared" si="2"/>
        <v>-5.3683759761042893E-3</v>
      </c>
    </row>
    <row r="9" spans="1:12">
      <c r="A9" s="57"/>
      <c r="B9" s="12">
        <v>17</v>
      </c>
      <c r="C9" s="54" t="s">
        <v>11</v>
      </c>
      <c r="D9" s="54"/>
      <c r="E9" s="15">
        <f>RA!D13</f>
        <v>443780.06180000002</v>
      </c>
      <c r="F9" s="25">
        <f>RA!I13</f>
        <v>77951.402499999997</v>
      </c>
      <c r="G9" s="16">
        <f t="shared" si="0"/>
        <v>365828.65930000006</v>
      </c>
      <c r="H9" s="27">
        <f>RA!J13</f>
        <v>17.565323278342898</v>
      </c>
      <c r="I9" s="20">
        <f>VLOOKUP(B9,RMS!B:D,3,FALSE)</f>
        <v>443780.46830683801</v>
      </c>
      <c r="J9" s="21">
        <f>VLOOKUP(B9,RMS!B:E,4,FALSE)</f>
        <v>365828.65819230798</v>
      </c>
      <c r="K9" s="22">
        <f t="shared" si="1"/>
        <v>-0.406506837985944</v>
      </c>
      <c r="L9" s="22">
        <f t="shared" si="2"/>
        <v>1.1076920782215893E-3</v>
      </c>
    </row>
    <row r="10" spans="1:12">
      <c r="A10" s="57"/>
      <c r="B10" s="12">
        <v>18</v>
      </c>
      <c r="C10" s="54" t="s">
        <v>12</v>
      </c>
      <c r="D10" s="54"/>
      <c r="E10" s="15">
        <f>RA!D14</f>
        <v>190740.0906</v>
      </c>
      <c r="F10" s="25">
        <f>RA!I14</f>
        <v>23195.702700000002</v>
      </c>
      <c r="G10" s="16">
        <f t="shared" si="0"/>
        <v>167544.3879</v>
      </c>
      <c r="H10" s="27">
        <f>RA!J14</f>
        <v>12.1608952931891</v>
      </c>
      <c r="I10" s="20">
        <f>VLOOKUP(B10,RMS!B:D,3,FALSE)</f>
        <v>190740.087964957</v>
      </c>
      <c r="J10" s="21">
        <f>VLOOKUP(B10,RMS!B:E,4,FALSE)</f>
        <v>167544.38881282101</v>
      </c>
      <c r="K10" s="22">
        <f t="shared" si="1"/>
        <v>2.63504299800843E-3</v>
      </c>
      <c r="L10" s="22">
        <f t="shared" si="2"/>
        <v>-9.1282100765965879E-4</v>
      </c>
    </row>
    <row r="11" spans="1:12">
      <c r="A11" s="57"/>
      <c r="B11" s="12">
        <v>19</v>
      </c>
      <c r="C11" s="54" t="s">
        <v>13</v>
      </c>
      <c r="D11" s="54"/>
      <c r="E11" s="15">
        <f>RA!D15</f>
        <v>179592.60750000001</v>
      </c>
      <c r="F11" s="25">
        <f>RA!I15</f>
        <v>17315.1567</v>
      </c>
      <c r="G11" s="16">
        <f t="shared" si="0"/>
        <v>162277.45080000002</v>
      </c>
      <c r="H11" s="27">
        <f>RA!J15</f>
        <v>9.6413526932059295</v>
      </c>
      <c r="I11" s="20">
        <f>VLOOKUP(B11,RMS!B:D,3,FALSE)</f>
        <v>179592.71876495701</v>
      </c>
      <c r="J11" s="21">
        <f>VLOOKUP(B11,RMS!B:E,4,FALSE)</f>
        <v>162277.44794871801</v>
      </c>
      <c r="K11" s="22">
        <f t="shared" si="1"/>
        <v>-0.11126495699863881</v>
      </c>
      <c r="L11" s="22">
        <f t="shared" si="2"/>
        <v>2.8512820135802031E-3</v>
      </c>
    </row>
    <row r="12" spans="1:12">
      <c r="A12" s="57"/>
      <c r="B12" s="12">
        <v>21</v>
      </c>
      <c r="C12" s="54" t="s">
        <v>14</v>
      </c>
      <c r="D12" s="54"/>
      <c r="E12" s="15">
        <f>RA!D16</f>
        <v>1194728.3082999999</v>
      </c>
      <c r="F12" s="25">
        <f>RA!I16</f>
        <v>16678.940399999999</v>
      </c>
      <c r="G12" s="16">
        <f t="shared" si="0"/>
        <v>1178049.3679</v>
      </c>
      <c r="H12" s="27">
        <f>RA!J16</f>
        <v>1.39604463074394</v>
      </c>
      <c r="I12" s="20">
        <f>VLOOKUP(B12,RMS!B:D,3,FALSE)</f>
        <v>1194727.8128</v>
      </c>
      <c r="J12" s="21">
        <f>VLOOKUP(B12,RMS!B:E,4,FALSE)</f>
        <v>1178049.3679</v>
      </c>
      <c r="K12" s="22">
        <f t="shared" si="1"/>
        <v>0.49549999996088445</v>
      </c>
      <c r="L12" s="22">
        <f t="shared" si="2"/>
        <v>0</v>
      </c>
    </row>
    <row r="13" spans="1:12">
      <c r="A13" s="57"/>
      <c r="B13" s="12">
        <v>22</v>
      </c>
      <c r="C13" s="54" t="s">
        <v>15</v>
      </c>
      <c r="D13" s="54"/>
      <c r="E13" s="15">
        <f>RA!D17</f>
        <v>658678.68200000003</v>
      </c>
      <c r="F13" s="25">
        <f>RA!I17</f>
        <v>56862.188000000002</v>
      </c>
      <c r="G13" s="16">
        <f t="shared" si="0"/>
        <v>601816.49400000006</v>
      </c>
      <c r="H13" s="27">
        <f>RA!J17</f>
        <v>8.6327658012772908</v>
      </c>
      <c r="I13" s="20">
        <f>VLOOKUP(B13,RMS!B:D,3,FALSE)</f>
        <v>658678.75214871799</v>
      </c>
      <c r="J13" s="21">
        <f>VLOOKUP(B13,RMS!B:E,4,FALSE)</f>
        <v>601816.48855299095</v>
      </c>
      <c r="K13" s="22">
        <f t="shared" si="1"/>
        <v>-7.0148717961274087E-2</v>
      </c>
      <c r="L13" s="22">
        <f t="shared" si="2"/>
        <v>5.4470091126859188E-3</v>
      </c>
    </row>
    <row r="14" spans="1:12">
      <c r="A14" s="57"/>
      <c r="B14" s="12">
        <v>23</v>
      </c>
      <c r="C14" s="54" t="s">
        <v>16</v>
      </c>
      <c r="D14" s="54"/>
      <c r="E14" s="15">
        <f>RA!D18</f>
        <v>1988880.2941999999</v>
      </c>
      <c r="F14" s="25">
        <f>RA!I18</f>
        <v>244383.43659999999</v>
      </c>
      <c r="G14" s="16">
        <f t="shared" si="0"/>
        <v>1744496.8576</v>
      </c>
      <c r="H14" s="27">
        <f>RA!J18</f>
        <v>12.2874884583388</v>
      </c>
      <c r="I14" s="20">
        <f>VLOOKUP(B14,RMS!B:D,3,FALSE)</f>
        <v>1988880.6652025599</v>
      </c>
      <c r="J14" s="21">
        <f>VLOOKUP(B14,RMS!B:E,4,FALSE)</f>
        <v>1744496.4988051299</v>
      </c>
      <c r="K14" s="22">
        <f t="shared" si="1"/>
        <v>-0.37100256001576781</v>
      </c>
      <c r="L14" s="22">
        <f t="shared" si="2"/>
        <v>0.35879487008787692</v>
      </c>
    </row>
    <row r="15" spans="1:12">
      <c r="A15" s="57"/>
      <c r="B15" s="12">
        <v>24</v>
      </c>
      <c r="C15" s="54" t="s">
        <v>17</v>
      </c>
      <c r="D15" s="54"/>
      <c r="E15" s="15">
        <f>RA!D19</f>
        <v>697979.08900000004</v>
      </c>
      <c r="F15" s="25">
        <f>RA!I19</f>
        <v>38224.189899999998</v>
      </c>
      <c r="G15" s="16">
        <f t="shared" si="0"/>
        <v>659754.89910000004</v>
      </c>
      <c r="H15" s="27">
        <f>RA!J19</f>
        <v>5.4764090360879001</v>
      </c>
      <c r="I15" s="20">
        <f>VLOOKUP(B15,RMS!B:D,3,FALSE)</f>
        <v>697979.14568119706</v>
      </c>
      <c r="J15" s="21">
        <f>VLOOKUP(B15,RMS!B:E,4,FALSE)</f>
        <v>659754.89956752094</v>
      </c>
      <c r="K15" s="22">
        <f t="shared" si="1"/>
        <v>-5.6681197020225227E-2</v>
      </c>
      <c r="L15" s="22">
        <f t="shared" si="2"/>
        <v>-4.6752090565860271E-4</v>
      </c>
    </row>
    <row r="16" spans="1:12">
      <c r="A16" s="57"/>
      <c r="B16" s="12">
        <v>25</v>
      </c>
      <c r="C16" s="54" t="s">
        <v>18</v>
      </c>
      <c r="D16" s="54"/>
      <c r="E16" s="15">
        <f>RA!D20</f>
        <v>1701612.9783999999</v>
      </c>
      <c r="F16" s="25">
        <f>RA!I20</f>
        <v>-71440.932700000005</v>
      </c>
      <c r="G16" s="16">
        <f t="shared" si="0"/>
        <v>1773053.9110999999</v>
      </c>
      <c r="H16" s="27">
        <f>RA!J20</f>
        <v>-4.1984242954690396</v>
      </c>
      <c r="I16" s="20">
        <f>VLOOKUP(B16,RMS!B:D,3,FALSE)</f>
        <v>1701613.0427999999</v>
      </c>
      <c r="J16" s="21">
        <f>VLOOKUP(B16,RMS!B:E,4,FALSE)</f>
        <v>1773053.9110999999</v>
      </c>
      <c r="K16" s="22">
        <f t="shared" si="1"/>
        <v>-6.4400000032037497E-2</v>
      </c>
      <c r="L16" s="22">
        <f t="shared" si="2"/>
        <v>0</v>
      </c>
    </row>
    <row r="17" spans="1:12">
      <c r="A17" s="57"/>
      <c r="B17" s="12">
        <v>26</v>
      </c>
      <c r="C17" s="54" t="s">
        <v>19</v>
      </c>
      <c r="D17" s="54"/>
      <c r="E17" s="15">
        <f>RA!D21</f>
        <v>412448.04210000002</v>
      </c>
      <c r="F17" s="25">
        <f>RA!I21</f>
        <v>40743.233699999997</v>
      </c>
      <c r="G17" s="16">
        <f t="shared" si="0"/>
        <v>371704.80840000004</v>
      </c>
      <c r="H17" s="27">
        <f>RA!J21</f>
        <v>9.8783918315028902</v>
      </c>
      <c r="I17" s="20">
        <f>VLOOKUP(B17,RMS!B:D,3,FALSE)</f>
        <v>412447.93227286101</v>
      </c>
      <c r="J17" s="21">
        <f>VLOOKUP(B17,RMS!B:E,4,FALSE)</f>
        <v>371704.80837964598</v>
      </c>
      <c r="K17" s="22">
        <f t="shared" si="1"/>
        <v>0.10982713900739327</v>
      </c>
      <c r="L17" s="22">
        <f t="shared" si="2"/>
        <v>2.0354054868221283E-5</v>
      </c>
    </row>
    <row r="18" spans="1:12">
      <c r="A18" s="57"/>
      <c r="B18" s="12">
        <v>27</v>
      </c>
      <c r="C18" s="54" t="s">
        <v>20</v>
      </c>
      <c r="D18" s="54"/>
      <c r="E18" s="15">
        <f>RA!D22</f>
        <v>1336617.9594000001</v>
      </c>
      <c r="F18" s="25">
        <f>RA!I22</f>
        <v>153356.03899999999</v>
      </c>
      <c r="G18" s="16">
        <f t="shared" si="0"/>
        <v>1183261.9204000002</v>
      </c>
      <c r="H18" s="27">
        <f>RA!J22</f>
        <v>11.4734384587231</v>
      </c>
      <c r="I18" s="20">
        <f>VLOOKUP(B18,RMS!B:D,3,FALSE)</f>
        <v>1336618.4975769899</v>
      </c>
      <c r="J18" s="21">
        <f>VLOOKUP(B18,RMS!B:E,4,FALSE)</f>
        <v>1183261.9211504399</v>
      </c>
      <c r="K18" s="22">
        <f t="shared" si="1"/>
        <v>-0.53817698988132179</v>
      </c>
      <c r="L18" s="22">
        <f t="shared" si="2"/>
        <v>-7.5043970718979836E-4</v>
      </c>
    </row>
    <row r="19" spans="1:12">
      <c r="A19" s="57"/>
      <c r="B19" s="12">
        <v>29</v>
      </c>
      <c r="C19" s="54" t="s">
        <v>21</v>
      </c>
      <c r="D19" s="54"/>
      <c r="E19" s="15">
        <f>RA!D23</f>
        <v>4302694.8661000002</v>
      </c>
      <c r="F19" s="25">
        <f>RA!I23</f>
        <v>171573.27439999999</v>
      </c>
      <c r="G19" s="16">
        <f t="shared" si="0"/>
        <v>4131121.5917000002</v>
      </c>
      <c r="H19" s="27">
        <f>RA!J23</f>
        <v>3.9875770822557901</v>
      </c>
      <c r="I19" s="20">
        <f>VLOOKUP(B19,RMS!B:D,3,FALSE)</f>
        <v>4302697.0889256401</v>
      </c>
      <c r="J19" s="21">
        <f>VLOOKUP(B19,RMS!B:E,4,FALSE)</f>
        <v>4131121.6505906</v>
      </c>
      <c r="K19" s="22">
        <f t="shared" si="1"/>
        <v>-2.2228256398811936</v>
      </c>
      <c r="L19" s="22">
        <f t="shared" si="2"/>
        <v>-5.8890599757432938E-2</v>
      </c>
    </row>
    <row r="20" spans="1:12">
      <c r="A20" s="57"/>
      <c r="B20" s="12">
        <v>31</v>
      </c>
      <c r="C20" s="54" t="s">
        <v>22</v>
      </c>
      <c r="D20" s="54"/>
      <c r="E20" s="15">
        <f>RA!D24</f>
        <v>379461.77120000002</v>
      </c>
      <c r="F20" s="25">
        <f>RA!I24</f>
        <v>56089.636400000003</v>
      </c>
      <c r="G20" s="16">
        <f t="shared" si="0"/>
        <v>323372.1348</v>
      </c>
      <c r="H20" s="27">
        <f>RA!J24</f>
        <v>14.7813668350895</v>
      </c>
      <c r="I20" s="20">
        <f>VLOOKUP(B20,RMS!B:D,3,FALSE)</f>
        <v>379461.84868357203</v>
      </c>
      <c r="J20" s="21">
        <f>VLOOKUP(B20,RMS!B:E,4,FALSE)</f>
        <v>323372.11054041598</v>
      </c>
      <c r="K20" s="22">
        <f t="shared" si="1"/>
        <v>-7.748357200762257E-2</v>
      </c>
      <c r="L20" s="22">
        <f t="shared" si="2"/>
        <v>2.4259584024548531E-2</v>
      </c>
    </row>
    <row r="21" spans="1:12">
      <c r="A21" s="57"/>
      <c r="B21" s="12">
        <v>32</v>
      </c>
      <c r="C21" s="54" t="s">
        <v>23</v>
      </c>
      <c r="D21" s="54"/>
      <c r="E21" s="15">
        <f>RA!D25</f>
        <v>267877.78840000002</v>
      </c>
      <c r="F21" s="25">
        <f>RA!I25</f>
        <v>1406.8782000000001</v>
      </c>
      <c r="G21" s="16">
        <f t="shared" si="0"/>
        <v>266470.91020000004</v>
      </c>
      <c r="H21" s="27">
        <f>RA!J25</f>
        <v>0.52519404777943901</v>
      </c>
      <c r="I21" s="20">
        <f>VLOOKUP(B21,RMS!B:D,3,FALSE)</f>
        <v>267877.77487295202</v>
      </c>
      <c r="J21" s="21">
        <f>VLOOKUP(B21,RMS!B:E,4,FALSE)</f>
        <v>266470.90382003202</v>
      </c>
      <c r="K21" s="22">
        <f t="shared" si="1"/>
        <v>1.3527047995012254E-2</v>
      </c>
      <c r="L21" s="22">
        <f t="shared" si="2"/>
        <v>6.3799680210649967E-3</v>
      </c>
    </row>
    <row r="22" spans="1:12">
      <c r="A22" s="57"/>
      <c r="B22" s="12">
        <v>33</v>
      </c>
      <c r="C22" s="54" t="s">
        <v>24</v>
      </c>
      <c r="D22" s="54"/>
      <c r="E22" s="15">
        <f>RA!D26</f>
        <v>534122.72569999995</v>
      </c>
      <c r="F22" s="25">
        <f>RA!I26</f>
        <v>100956.7066</v>
      </c>
      <c r="G22" s="16">
        <f t="shared" si="0"/>
        <v>433166.01909999992</v>
      </c>
      <c r="H22" s="27">
        <f>RA!J26</f>
        <v>18.9014063140059</v>
      </c>
      <c r="I22" s="20">
        <f>VLOOKUP(B22,RMS!B:D,3,FALSE)</f>
        <v>534122.69767620496</v>
      </c>
      <c r="J22" s="21">
        <f>VLOOKUP(B22,RMS!B:E,4,FALSE)</f>
        <v>433166.006116456</v>
      </c>
      <c r="K22" s="22">
        <f t="shared" si="1"/>
        <v>2.8023794991895556E-2</v>
      </c>
      <c r="L22" s="22">
        <f t="shared" si="2"/>
        <v>1.2983543914742768E-2</v>
      </c>
    </row>
    <row r="23" spans="1:12">
      <c r="A23" s="57"/>
      <c r="B23" s="12">
        <v>34</v>
      </c>
      <c r="C23" s="54" t="s">
        <v>25</v>
      </c>
      <c r="D23" s="54"/>
      <c r="E23" s="15">
        <f>RA!D27</f>
        <v>334669.91279999999</v>
      </c>
      <c r="F23" s="25">
        <f>RA!I27</f>
        <v>86678.736499999999</v>
      </c>
      <c r="G23" s="16">
        <f t="shared" si="0"/>
        <v>247991.17629999999</v>
      </c>
      <c r="H23" s="27">
        <f>RA!J27</f>
        <v>25.899769649086899</v>
      </c>
      <c r="I23" s="20">
        <f>VLOOKUP(B23,RMS!B:D,3,FALSE)</f>
        <v>334669.93142747099</v>
      </c>
      <c r="J23" s="21">
        <f>VLOOKUP(B23,RMS!B:E,4,FALSE)</f>
        <v>247991.15985808001</v>
      </c>
      <c r="K23" s="22">
        <f t="shared" si="1"/>
        <v>-1.862747099949047E-2</v>
      </c>
      <c r="L23" s="22">
        <f t="shared" si="2"/>
        <v>1.644191998639144E-2</v>
      </c>
    </row>
    <row r="24" spans="1:12">
      <c r="A24" s="57"/>
      <c r="B24" s="12">
        <v>35</v>
      </c>
      <c r="C24" s="54" t="s">
        <v>26</v>
      </c>
      <c r="D24" s="54"/>
      <c r="E24" s="15">
        <f>RA!D28</f>
        <v>1078648.0290000001</v>
      </c>
      <c r="F24" s="25">
        <f>RA!I28</f>
        <v>44090.2857</v>
      </c>
      <c r="G24" s="16">
        <f t="shared" si="0"/>
        <v>1034557.7433000001</v>
      </c>
      <c r="H24" s="27">
        <f>RA!J28</f>
        <v>4.0875507593404201</v>
      </c>
      <c r="I24" s="20">
        <f>VLOOKUP(B24,RMS!B:D,3,FALSE)</f>
        <v>1078648.02912212</v>
      </c>
      <c r="J24" s="21">
        <f>VLOOKUP(B24,RMS!B:E,4,FALSE)</f>
        <v>1034557.72828264</v>
      </c>
      <c r="K24" s="22">
        <f t="shared" si="1"/>
        <v>-1.2211990542709827E-4</v>
      </c>
      <c r="L24" s="22">
        <f t="shared" si="2"/>
        <v>1.5017360099591315E-2</v>
      </c>
    </row>
    <row r="25" spans="1:12">
      <c r="A25" s="57"/>
      <c r="B25" s="12">
        <v>36</v>
      </c>
      <c r="C25" s="54" t="s">
        <v>27</v>
      </c>
      <c r="D25" s="54"/>
      <c r="E25" s="15">
        <f>RA!D29</f>
        <v>789320.1986</v>
      </c>
      <c r="F25" s="25">
        <f>RA!I29</f>
        <v>92508.412700000001</v>
      </c>
      <c r="G25" s="16">
        <f t="shared" si="0"/>
        <v>696811.78590000002</v>
      </c>
      <c r="H25" s="27">
        <f>RA!J29</f>
        <v>11.720010822487501</v>
      </c>
      <c r="I25" s="20">
        <f>VLOOKUP(B25,RMS!B:D,3,FALSE)</f>
        <v>789320.19941327395</v>
      </c>
      <c r="J25" s="21">
        <f>VLOOKUP(B25,RMS!B:E,4,FALSE)</f>
        <v>696811.64096144401</v>
      </c>
      <c r="K25" s="22">
        <f t="shared" si="1"/>
        <v>-8.1327394582331181E-4</v>
      </c>
      <c r="L25" s="22">
        <f t="shared" si="2"/>
        <v>0.1449385560117662</v>
      </c>
    </row>
    <row r="26" spans="1:12">
      <c r="A26" s="57"/>
      <c r="B26" s="12">
        <v>37</v>
      </c>
      <c r="C26" s="54" t="s">
        <v>28</v>
      </c>
      <c r="D26" s="54"/>
      <c r="E26" s="15">
        <f>RA!D30</f>
        <v>1233276.4384000001</v>
      </c>
      <c r="F26" s="25">
        <f>RA!I30</f>
        <v>170719.71220000001</v>
      </c>
      <c r="G26" s="16">
        <f t="shared" si="0"/>
        <v>1062556.7262000002</v>
      </c>
      <c r="H26" s="27">
        <f>RA!J30</f>
        <v>13.8427774085658</v>
      </c>
      <c r="I26" s="20">
        <f>VLOOKUP(B26,RMS!B:D,3,FALSE)</f>
        <v>1233276.4194442499</v>
      </c>
      <c r="J26" s="21">
        <f>VLOOKUP(B26,RMS!B:E,4,FALSE)</f>
        <v>1062556.7092671499</v>
      </c>
      <c r="K26" s="22">
        <f t="shared" si="1"/>
        <v>1.8955750158056617E-2</v>
      </c>
      <c r="L26" s="22">
        <f t="shared" si="2"/>
        <v>1.6932850237935781E-2</v>
      </c>
    </row>
    <row r="27" spans="1:12">
      <c r="A27" s="57"/>
      <c r="B27" s="12">
        <v>38</v>
      </c>
      <c r="C27" s="54" t="s">
        <v>29</v>
      </c>
      <c r="D27" s="54"/>
      <c r="E27" s="15">
        <f>RA!D31</f>
        <v>1231348.8359999999</v>
      </c>
      <c r="F27" s="25">
        <f>RA!I31</f>
        <v>7687.8815000000004</v>
      </c>
      <c r="G27" s="16">
        <f t="shared" si="0"/>
        <v>1223660.9545</v>
      </c>
      <c r="H27" s="27">
        <f>RA!J31</f>
        <v>0.62434634891716401</v>
      </c>
      <c r="I27" s="20">
        <f>VLOOKUP(B27,RMS!B:D,3,FALSE)</f>
        <v>1231348.6627354</v>
      </c>
      <c r="J27" s="21">
        <f>VLOOKUP(B27,RMS!B:E,4,FALSE)</f>
        <v>1223660.9937318601</v>
      </c>
      <c r="K27" s="22">
        <f t="shared" si="1"/>
        <v>0.17326459987089038</v>
      </c>
      <c r="L27" s="22">
        <f t="shared" si="2"/>
        <v>-3.923186007887125E-2</v>
      </c>
    </row>
    <row r="28" spans="1:12">
      <c r="A28" s="57"/>
      <c r="B28" s="12">
        <v>39</v>
      </c>
      <c r="C28" s="54" t="s">
        <v>30</v>
      </c>
      <c r="D28" s="54"/>
      <c r="E28" s="15">
        <f>RA!D32</f>
        <v>152710.50630000001</v>
      </c>
      <c r="F28" s="25">
        <f>RA!I32</f>
        <v>9746.4518000000007</v>
      </c>
      <c r="G28" s="16">
        <f t="shared" si="0"/>
        <v>142964.0545</v>
      </c>
      <c r="H28" s="27">
        <f>RA!J32</f>
        <v>6.3823059959300297</v>
      </c>
      <c r="I28" s="20">
        <f>VLOOKUP(B28,RMS!B:D,3,FALSE)</f>
        <v>152710.42922894601</v>
      </c>
      <c r="J28" s="21">
        <f>VLOOKUP(B28,RMS!B:E,4,FALSE)</f>
        <v>142964.07140474601</v>
      </c>
      <c r="K28" s="22">
        <f t="shared" si="1"/>
        <v>7.7071053994586691E-2</v>
      </c>
      <c r="L28" s="22">
        <f t="shared" si="2"/>
        <v>-1.6904746007639915E-2</v>
      </c>
    </row>
    <row r="29" spans="1:12">
      <c r="A29" s="57"/>
      <c r="B29" s="12">
        <v>40</v>
      </c>
      <c r="C29" s="54" t="s">
        <v>31</v>
      </c>
      <c r="D29" s="54"/>
      <c r="E29" s="15">
        <f>RA!D33</f>
        <v>110.98779999999999</v>
      </c>
      <c r="F29" s="25">
        <f>RA!I33</f>
        <v>26.6021</v>
      </c>
      <c r="G29" s="16">
        <f t="shared" si="0"/>
        <v>84.385699999999986</v>
      </c>
      <c r="H29" s="27">
        <f>RA!J33</f>
        <v>23.9684902304578</v>
      </c>
      <c r="I29" s="20">
        <f>VLOOKUP(B29,RMS!B:D,3,FALSE)</f>
        <v>110.98779999999999</v>
      </c>
      <c r="J29" s="21">
        <f>VLOOKUP(B29,RMS!B:E,4,FALSE)</f>
        <v>84.3857</v>
      </c>
      <c r="K29" s="22">
        <f t="shared" si="1"/>
        <v>0</v>
      </c>
      <c r="L29" s="22">
        <f t="shared" si="2"/>
        <v>0</v>
      </c>
    </row>
    <row r="30" spans="1:12">
      <c r="A30" s="57"/>
      <c r="B30" s="12">
        <v>41</v>
      </c>
      <c r="C30" s="54" t="s">
        <v>40</v>
      </c>
      <c r="D30" s="54"/>
      <c r="E30" s="15">
        <f>RA!D34</f>
        <v>0</v>
      </c>
      <c r="F30" s="25">
        <f>RA!I34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57"/>
      <c r="B31" s="12">
        <v>42</v>
      </c>
      <c r="C31" s="54" t="s">
        <v>32</v>
      </c>
      <c r="D31" s="54"/>
      <c r="E31" s="15">
        <f>RA!D35</f>
        <v>335863.84230000002</v>
      </c>
      <c r="F31" s="25">
        <f>RA!I35</f>
        <v>14698.060600000001</v>
      </c>
      <c r="G31" s="16">
        <f t="shared" si="0"/>
        <v>321165.78169999999</v>
      </c>
      <c r="H31" s="27">
        <f>RA!J35</f>
        <v>4.3761961690628803</v>
      </c>
      <c r="I31" s="20">
        <f>VLOOKUP(B31,RMS!B:D,3,FALSE)</f>
        <v>335863.84179999999</v>
      </c>
      <c r="J31" s="21">
        <f>VLOOKUP(B31,RMS!B:E,4,FALSE)</f>
        <v>321165.8419</v>
      </c>
      <c r="K31" s="22">
        <f t="shared" si="1"/>
        <v>5.0000002374872565E-4</v>
      </c>
      <c r="L31" s="22">
        <f t="shared" si="2"/>
        <v>-6.0200000007171184E-2</v>
      </c>
    </row>
    <row r="32" spans="1:12">
      <c r="A32" s="57"/>
      <c r="B32" s="12">
        <v>71</v>
      </c>
      <c r="C32" s="54" t="s">
        <v>41</v>
      </c>
      <c r="D32" s="54"/>
      <c r="E32" s="15">
        <f>RA!D36</f>
        <v>0</v>
      </c>
      <c r="F32" s="25">
        <f>RA!I36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57"/>
      <c r="B33" s="12">
        <v>72</v>
      </c>
      <c r="C33" s="54" t="s">
        <v>42</v>
      </c>
      <c r="D33" s="54"/>
      <c r="E33" s="15">
        <f>RA!D37</f>
        <v>0</v>
      </c>
      <c r="F33" s="25">
        <f>RA!I37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57"/>
      <c r="B34" s="12">
        <v>73</v>
      </c>
      <c r="C34" s="54" t="s">
        <v>43</v>
      </c>
      <c r="D34" s="54"/>
      <c r="E34" s="15">
        <f>RA!D38</f>
        <v>0</v>
      </c>
      <c r="F34" s="25">
        <f>RA!I38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57"/>
      <c r="B35" s="12">
        <v>75</v>
      </c>
      <c r="C35" s="54" t="s">
        <v>33</v>
      </c>
      <c r="D35" s="54"/>
      <c r="E35" s="15">
        <f>RA!D39</f>
        <v>668428.28319999995</v>
      </c>
      <c r="F35" s="25">
        <f>RA!I39</f>
        <v>37667.081899999997</v>
      </c>
      <c r="G35" s="16">
        <f t="shared" si="0"/>
        <v>630761.20129999996</v>
      </c>
      <c r="H35" s="27">
        <f>RA!J39</f>
        <v>5.6351717673696404</v>
      </c>
      <c r="I35" s="20">
        <f>VLOOKUP(B35,RMS!B:D,3,FALSE)</f>
        <v>668428.282051282</v>
      </c>
      <c r="J35" s="21">
        <f>VLOOKUP(B35,RMS!B:E,4,FALSE)</f>
        <v>630761.203760684</v>
      </c>
      <c r="K35" s="22">
        <f t="shared" si="1"/>
        <v>1.1487179435789585E-3</v>
      </c>
      <c r="L35" s="22">
        <f t="shared" si="2"/>
        <v>-2.4606840452179313E-3</v>
      </c>
    </row>
    <row r="36" spans="1:12">
      <c r="A36" s="57"/>
      <c r="B36" s="12">
        <v>76</v>
      </c>
      <c r="C36" s="54" t="s">
        <v>34</v>
      </c>
      <c r="D36" s="54"/>
      <c r="E36" s="15">
        <f>RA!D40</f>
        <v>780807.91330000001</v>
      </c>
      <c r="F36" s="25">
        <f>RA!I40</f>
        <v>49171.0262</v>
      </c>
      <c r="G36" s="16">
        <f t="shared" si="0"/>
        <v>731636.88710000005</v>
      </c>
      <c r="H36" s="27">
        <f>RA!J40</f>
        <v>6.29745490055089</v>
      </c>
      <c r="I36" s="20">
        <f>VLOOKUP(B36,RMS!B:D,3,FALSE)</f>
        <v>780807.90361623897</v>
      </c>
      <c r="J36" s="21">
        <f>VLOOKUP(B36,RMS!B:E,4,FALSE)</f>
        <v>731636.88867521402</v>
      </c>
      <c r="K36" s="22">
        <f t="shared" si="1"/>
        <v>9.6837610471993685E-3</v>
      </c>
      <c r="L36" s="22">
        <f t="shared" si="2"/>
        <v>-1.5752139734104276E-3</v>
      </c>
    </row>
    <row r="37" spans="1:12">
      <c r="A37" s="57"/>
      <c r="B37" s="12">
        <v>77</v>
      </c>
      <c r="C37" s="54" t="s">
        <v>44</v>
      </c>
      <c r="D37" s="54"/>
      <c r="E37" s="15">
        <f>RA!D41</f>
        <v>0</v>
      </c>
      <c r="F37" s="25">
        <f>RA!I41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7"/>
      <c r="B38" s="12">
        <v>78</v>
      </c>
      <c r="C38" s="54" t="s">
        <v>45</v>
      </c>
      <c r="D38" s="54"/>
      <c r="E38" s="15">
        <f>RA!D42</f>
        <v>0</v>
      </c>
      <c r="F38" s="25">
        <f>RA!I42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7"/>
      <c r="B39" s="12">
        <v>99</v>
      </c>
      <c r="C39" s="54" t="s">
        <v>35</v>
      </c>
      <c r="D39" s="54"/>
      <c r="E39" s="15">
        <f>RA!D43</f>
        <v>40398.124600000003</v>
      </c>
      <c r="F39" s="25">
        <f>RA!I43</f>
        <v>7490.7628999999997</v>
      </c>
      <c r="G39" s="16">
        <f t="shared" si="0"/>
        <v>32907.361700000001</v>
      </c>
      <c r="H39" s="27">
        <f>RA!J43</f>
        <v>18.542353077449501</v>
      </c>
      <c r="I39" s="20">
        <f>VLOOKUP(B39,RMS!B:D,3,FALSE)</f>
        <v>40398.124650177699</v>
      </c>
      <c r="J39" s="21">
        <f>VLOOKUP(B39,RMS!B:E,4,FALSE)</f>
        <v>32907.361016564602</v>
      </c>
      <c r="K39" s="22">
        <f t="shared" si="1"/>
        <v>-5.0177695811726153E-5</v>
      </c>
      <c r="L39" s="22">
        <f t="shared" si="2"/>
        <v>6.8343539896886796E-4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8" width="10.5" style="1" bestFit="1" customWidth="1"/>
    <col min="19" max="20" width="9" style="1"/>
    <col min="21" max="21" width="10.5" style="1" bestFit="1" customWidth="1"/>
    <col min="22" max="22" width="36" style="1" bestFit="1" customWidth="1"/>
    <col min="23" max="16384" width="9" style="1"/>
  </cols>
  <sheetData>
    <row r="1" spans="1:23" ht="12.7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32" t="s">
        <v>54</v>
      </c>
      <c r="W1" s="62"/>
    </row>
    <row r="2" spans="1:23" ht="12.7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32"/>
      <c r="W2" s="62"/>
    </row>
    <row r="3" spans="1:23" ht="23.25" thickBot="1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33" t="s">
        <v>55</v>
      </c>
      <c r="W3" s="62"/>
    </row>
    <row r="4" spans="1:23" ht="12.75" thickTop="1" thickBot="1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W4" s="62"/>
    </row>
    <row r="5" spans="1:23" ht="12.75" thickTop="1" thickBot="1">
      <c r="A5" s="34"/>
      <c r="B5" s="35"/>
      <c r="C5" s="36"/>
      <c r="D5" s="37" t="s">
        <v>0</v>
      </c>
      <c r="E5" s="37" t="s">
        <v>56</v>
      </c>
      <c r="F5" s="37" t="s">
        <v>57</v>
      </c>
      <c r="G5" s="37" t="s">
        <v>58</v>
      </c>
      <c r="H5" s="37" t="s">
        <v>59</v>
      </c>
      <c r="I5" s="37" t="s">
        <v>1</v>
      </c>
      <c r="J5" s="37" t="s">
        <v>2</v>
      </c>
      <c r="K5" s="37" t="s">
        <v>60</v>
      </c>
      <c r="L5" s="37" t="s">
        <v>61</v>
      </c>
      <c r="M5" s="37" t="s">
        <v>62</v>
      </c>
      <c r="N5" s="37" t="s">
        <v>63</v>
      </c>
      <c r="O5" s="37" t="s">
        <v>64</v>
      </c>
      <c r="P5" s="37" t="s">
        <v>65</v>
      </c>
      <c r="Q5" s="37" t="s">
        <v>66</v>
      </c>
      <c r="R5" s="37" t="s">
        <v>67</v>
      </c>
      <c r="S5" s="37" t="s">
        <v>68</v>
      </c>
      <c r="T5" s="37" t="s">
        <v>69</v>
      </c>
      <c r="U5" s="38" t="s">
        <v>70</v>
      </c>
    </row>
    <row r="6" spans="1:23" ht="12" thickBot="1">
      <c r="A6" s="39" t="s">
        <v>3</v>
      </c>
      <c r="B6" s="63" t="s">
        <v>4</v>
      </c>
      <c r="C6" s="64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3" ht="12" thickBot="1">
      <c r="A7" s="65" t="s">
        <v>5</v>
      </c>
      <c r="B7" s="66"/>
      <c r="C7" s="67"/>
      <c r="D7" s="41">
        <v>22652759.131000001</v>
      </c>
      <c r="E7" s="41">
        <v>22006752</v>
      </c>
      <c r="F7" s="42">
        <v>102.935495119861</v>
      </c>
      <c r="G7" s="43"/>
      <c r="H7" s="43"/>
      <c r="I7" s="41">
        <v>1685286.6354</v>
      </c>
      <c r="J7" s="42">
        <v>7.4396528283996401</v>
      </c>
      <c r="K7" s="43"/>
      <c r="L7" s="43"/>
      <c r="M7" s="43"/>
      <c r="N7" s="41">
        <v>505612208.26289999</v>
      </c>
      <c r="O7" s="41">
        <v>1859443953.7855999</v>
      </c>
      <c r="P7" s="41">
        <v>1262300</v>
      </c>
      <c r="Q7" s="41">
        <v>1101354</v>
      </c>
      <c r="R7" s="42">
        <v>14.613466696448199</v>
      </c>
      <c r="S7" s="41">
        <v>17.945622380575099</v>
      </c>
      <c r="T7" s="41">
        <v>15.741577788068099</v>
      </c>
      <c r="U7" s="44">
        <v>12.2817952242922</v>
      </c>
    </row>
    <row r="8" spans="1:23" ht="12" thickBot="1">
      <c r="A8" s="68">
        <v>41516</v>
      </c>
      <c r="B8" s="58" t="s">
        <v>6</v>
      </c>
      <c r="C8" s="59"/>
      <c r="D8" s="45">
        <v>866969.07140000002</v>
      </c>
      <c r="E8" s="45">
        <v>957366</v>
      </c>
      <c r="F8" s="46">
        <v>90.557746086658597</v>
      </c>
      <c r="G8" s="47"/>
      <c r="H8" s="47"/>
      <c r="I8" s="45">
        <v>135509.1153</v>
      </c>
      <c r="J8" s="46">
        <v>15.630213322509499</v>
      </c>
      <c r="K8" s="47"/>
      <c r="L8" s="47"/>
      <c r="M8" s="47"/>
      <c r="N8" s="45">
        <v>16562050.566400001</v>
      </c>
      <c r="O8" s="45">
        <v>58670344.058899999</v>
      </c>
      <c r="P8" s="45">
        <v>41106</v>
      </c>
      <c r="Q8" s="45">
        <v>30715</v>
      </c>
      <c r="R8" s="46">
        <v>33.830376037766598</v>
      </c>
      <c r="S8" s="45">
        <v>21.091059003551798</v>
      </c>
      <c r="T8" s="45">
        <v>20.960218971186698</v>
      </c>
      <c r="U8" s="48">
        <v>0.62035781296255099</v>
      </c>
    </row>
    <row r="9" spans="1:23" ht="12" thickBot="1">
      <c r="A9" s="69"/>
      <c r="B9" s="58" t="s">
        <v>7</v>
      </c>
      <c r="C9" s="59"/>
      <c r="D9" s="45">
        <v>292406.93209999998</v>
      </c>
      <c r="E9" s="45">
        <v>277825</v>
      </c>
      <c r="F9" s="46">
        <v>105.24860329344</v>
      </c>
      <c r="G9" s="47"/>
      <c r="H9" s="47"/>
      <c r="I9" s="45">
        <v>51529.925900000002</v>
      </c>
      <c r="J9" s="46">
        <v>17.622675881834901</v>
      </c>
      <c r="K9" s="47"/>
      <c r="L9" s="47"/>
      <c r="M9" s="47"/>
      <c r="N9" s="45">
        <v>4545135.2280999999</v>
      </c>
      <c r="O9" s="45">
        <v>13072060.3694</v>
      </c>
      <c r="P9" s="45">
        <v>14277</v>
      </c>
      <c r="Q9" s="45">
        <v>11145</v>
      </c>
      <c r="R9" s="46">
        <v>28.102288021534299</v>
      </c>
      <c r="S9" s="45">
        <v>20.480978643972801</v>
      </c>
      <c r="T9" s="45">
        <v>19.759575450874799</v>
      </c>
      <c r="U9" s="48">
        <v>3.5223082140671398</v>
      </c>
    </row>
    <row r="10" spans="1:23" ht="12" thickBot="1">
      <c r="A10" s="69"/>
      <c r="B10" s="58" t="s">
        <v>8</v>
      </c>
      <c r="C10" s="59"/>
      <c r="D10" s="45">
        <v>197080.72469999999</v>
      </c>
      <c r="E10" s="45">
        <v>169049</v>
      </c>
      <c r="F10" s="46">
        <v>116.582011546948</v>
      </c>
      <c r="G10" s="47"/>
      <c r="H10" s="47"/>
      <c r="I10" s="45">
        <v>33564.192300000002</v>
      </c>
      <c r="J10" s="46">
        <v>17.0306824023973</v>
      </c>
      <c r="K10" s="47"/>
      <c r="L10" s="47"/>
      <c r="M10" s="47"/>
      <c r="N10" s="45">
        <v>4729333.3416999998</v>
      </c>
      <c r="O10" s="45">
        <v>18176888.598200001</v>
      </c>
      <c r="P10" s="45">
        <v>116581</v>
      </c>
      <c r="Q10" s="45">
        <v>102440</v>
      </c>
      <c r="R10" s="46">
        <v>13.8041780554471</v>
      </c>
      <c r="S10" s="45">
        <v>1.6905046679990701</v>
      </c>
      <c r="T10" s="45">
        <v>1.52876343518157</v>
      </c>
      <c r="U10" s="48">
        <v>9.5676300621485595</v>
      </c>
    </row>
    <row r="11" spans="1:23" ht="12" thickBot="1">
      <c r="A11" s="69"/>
      <c r="B11" s="58" t="s">
        <v>9</v>
      </c>
      <c r="C11" s="59"/>
      <c r="D11" s="45">
        <v>68952.924299999999</v>
      </c>
      <c r="E11" s="45">
        <v>61584</v>
      </c>
      <c r="F11" s="46">
        <v>111.96564740841799</v>
      </c>
      <c r="G11" s="47"/>
      <c r="H11" s="47"/>
      <c r="I11" s="45">
        <v>11799.7093</v>
      </c>
      <c r="J11" s="46">
        <v>17.112703224393901</v>
      </c>
      <c r="K11" s="47"/>
      <c r="L11" s="47"/>
      <c r="M11" s="47"/>
      <c r="N11" s="45">
        <v>1291491.7779999999</v>
      </c>
      <c r="O11" s="45">
        <v>5970015.0723999999</v>
      </c>
      <c r="P11" s="45">
        <v>3267</v>
      </c>
      <c r="Q11" s="45">
        <v>2831</v>
      </c>
      <c r="R11" s="46">
        <v>15.400918403391</v>
      </c>
      <c r="S11" s="45">
        <v>21.105884389347999</v>
      </c>
      <c r="T11" s="45">
        <v>18.7673674320028</v>
      </c>
      <c r="U11" s="48">
        <v>11.079928773443999</v>
      </c>
    </row>
    <row r="12" spans="1:23" ht="12" thickBot="1">
      <c r="A12" s="69"/>
      <c r="B12" s="58" t="s">
        <v>10</v>
      </c>
      <c r="C12" s="59"/>
      <c r="D12" s="45">
        <v>292551.14150000003</v>
      </c>
      <c r="E12" s="45">
        <v>206146</v>
      </c>
      <c r="F12" s="46">
        <v>141.914537027156</v>
      </c>
      <c r="G12" s="47"/>
      <c r="H12" s="47"/>
      <c r="I12" s="45">
        <v>5102.8261000000002</v>
      </c>
      <c r="J12" s="46">
        <v>1.7442509620151301</v>
      </c>
      <c r="K12" s="47"/>
      <c r="L12" s="47"/>
      <c r="M12" s="47"/>
      <c r="N12" s="45">
        <v>4632483.8989000004</v>
      </c>
      <c r="O12" s="45">
        <v>22690846.926399998</v>
      </c>
      <c r="P12" s="45">
        <v>3714</v>
      </c>
      <c r="Q12" s="45">
        <v>2639</v>
      </c>
      <c r="R12" s="46">
        <v>40.735126942023498</v>
      </c>
      <c r="S12" s="45">
        <v>78.769828082929493</v>
      </c>
      <c r="T12" s="45">
        <v>72.265253543008697</v>
      </c>
      <c r="U12" s="48">
        <v>8.2576980275654002</v>
      </c>
    </row>
    <row r="13" spans="1:23" ht="12" thickBot="1">
      <c r="A13" s="69"/>
      <c r="B13" s="58" t="s">
        <v>11</v>
      </c>
      <c r="C13" s="59"/>
      <c r="D13" s="45">
        <v>443780.06180000002</v>
      </c>
      <c r="E13" s="45">
        <v>434067</v>
      </c>
      <c r="F13" s="46">
        <v>102.237687223401</v>
      </c>
      <c r="G13" s="47"/>
      <c r="H13" s="47"/>
      <c r="I13" s="45">
        <v>77951.402499999997</v>
      </c>
      <c r="J13" s="46">
        <v>17.565323278342898</v>
      </c>
      <c r="K13" s="47"/>
      <c r="L13" s="47"/>
      <c r="M13" s="47"/>
      <c r="N13" s="45">
        <v>8781473.1550999992</v>
      </c>
      <c r="O13" s="45">
        <v>32537809.669300001</v>
      </c>
      <c r="P13" s="45">
        <v>20499</v>
      </c>
      <c r="Q13" s="45">
        <v>14744</v>
      </c>
      <c r="R13" s="46">
        <v>39.032826912642399</v>
      </c>
      <c r="S13" s="45">
        <v>21.6488639348261</v>
      </c>
      <c r="T13" s="45">
        <v>22.824746771568101</v>
      </c>
      <c r="U13" s="48">
        <v>-5.4316145192745697</v>
      </c>
    </row>
    <row r="14" spans="1:23" ht="12" thickBot="1">
      <c r="A14" s="69"/>
      <c r="B14" s="58" t="s">
        <v>12</v>
      </c>
      <c r="C14" s="59"/>
      <c r="D14" s="45">
        <v>190740.0906</v>
      </c>
      <c r="E14" s="45">
        <v>142524</v>
      </c>
      <c r="F14" s="46">
        <v>133.830155342258</v>
      </c>
      <c r="G14" s="47"/>
      <c r="H14" s="47"/>
      <c r="I14" s="45">
        <v>23195.702700000002</v>
      </c>
      <c r="J14" s="46">
        <v>12.1608952931891</v>
      </c>
      <c r="K14" s="47"/>
      <c r="L14" s="47"/>
      <c r="M14" s="47"/>
      <c r="N14" s="45">
        <v>4170618.5899</v>
      </c>
      <c r="O14" s="45">
        <v>17584618.312199999</v>
      </c>
      <c r="P14" s="45">
        <v>3865</v>
      </c>
      <c r="Q14" s="45">
        <v>2401</v>
      </c>
      <c r="R14" s="46">
        <v>60.974593919200302</v>
      </c>
      <c r="S14" s="45">
        <v>49.350605588615799</v>
      </c>
      <c r="T14" s="45">
        <v>52.1288025822574</v>
      </c>
      <c r="U14" s="48">
        <v>-5.6295094264911496</v>
      </c>
    </row>
    <row r="15" spans="1:23" ht="12" thickBot="1">
      <c r="A15" s="69"/>
      <c r="B15" s="58" t="s">
        <v>13</v>
      </c>
      <c r="C15" s="59"/>
      <c r="D15" s="45">
        <v>179592.60750000001</v>
      </c>
      <c r="E15" s="45">
        <v>123016</v>
      </c>
      <c r="F15" s="46">
        <v>145.991259267087</v>
      </c>
      <c r="G15" s="47"/>
      <c r="H15" s="47"/>
      <c r="I15" s="45">
        <v>17315.1567</v>
      </c>
      <c r="J15" s="46">
        <v>9.6413526932059295</v>
      </c>
      <c r="K15" s="47"/>
      <c r="L15" s="47"/>
      <c r="M15" s="47"/>
      <c r="N15" s="45">
        <v>2777859.1946</v>
      </c>
      <c r="O15" s="45">
        <v>11785410.105799999</v>
      </c>
      <c r="P15" s="45">
        <v>7422</v>
      </c>
      <c r="Q15" s="45">
        <v>4131</v>
      </c>
      <c r="R15" s="46">
        <v>79.665940450254197</v>
      </c>
      <c r="S15" s="45">
        <v>24.197333265966002</v>
      </c>
      <c r="T15" s="45">
        <v>20.033876736867601</v>
      </c>
      <c r="U15" s="48">
        <v>17.206261877437701</v>
      </c>
    </row>
    <row r="16" spans="1:23" ht="12" thickBot="1">
      <c r="A16" s="69"/>
      <c r="B16" s="58" t="s">
        <v>14</v>
      </c>
      <c r="C16" s="59"/>
      <c r="D16" s="45">
        <v>1194728.3082999999</v>
      </c>
      <c r="E16" s="45">
        <v>1176364</v>
      </c>
      <c r="F16" s="46">
        <v>101.561107641852</v>
      </c>
      <c r="G16" s="47"/>
      <c r="H16" s="47"/>
      <c r="I16" s="45">
        <v>16678.940399999999</v>
      </c>
      <c r="J16" s="46">
        <v>1.39604463074394</v>
      </c>
      <c r="K16" s="47"/>
      <c r="L16" s="47"/>
      <c r="M16" s="47"/>
      <c r="N16" s="45">
        <v>26335465.695300002</v>
      </c>
      <c r="O16" s="45">
        <v>102270320.54000001</v>
      </c>
      <c r="P16" s="45">
        <v>78594</v>
      </c>
      <c r="Q16" s="45">
        <v>72128</v>
      </c>
      <c r="R16" s="46">
        <v>8.9646184560780799</v>
      </c>
      <c r="S16" s="45">
        <v>15.201266105555099</v>
      </c>
      <c r="T16" s="45">
        <v>12.9080452598159</v>
      </c>
      <c r="U16" s="48">
        <v>15.0857226616224</v>
      </c>
    </row>
    <row r="17" spans="1:21" ht="12" thickBot="1">
      <c r="A17" s="69"/>
      <c r="B17" s="58" t="s">
        <v>15</v>
      </c>
      <c r="C17" s="59"/>
      <c r="D17" s="45">
        <v>658678.68200000003</v>
      </c>
      <c r="E17" s="45">
        <v>768826</v>
      </c>
      <c r="F17" s="46">
        <v>85.673309955698699</v>
      </c>
      <c r="G17" s="47"/>
      <c r="H17" s="47"/>
      <c r="I17" s="45">
        <v>56862.188000000002</v>
      </c>
      <c r="J17" s="46">
        <v>8.6327658012772908</v>
      </c>
      <c r="K17" s="47"/>
      <c r="L17" s="47"/>
      <c r="M17" s="47"/>
      <c r="N17" s="45">
        <v>17435289.401999999</v>
      </c>
      <c r="O17" s="45">
        <v>71226500.4463</v>
      </c>
      <c r="P17" s="45">
        <v>19379</v>
      </c>
      <c r="Q17" s="45">
        <v>16520</v>
      </c>
      <c r="R17" s="46">
        <v>17.306295399515701</v>
      </c>
      <c r="S17" s="45">
        <v>33.9893019247639</v>
      </c>
      <c r="T17" s="45">
        <v>32.707341125908002</v>
      </c>
      <c r="U17" s="48">
        <v>3.77165968778522</v>
      </c>
    </row>
    <row r="18" spans="1:21" ht="12" thickBot="1">
      <c r="A18" s="69"/>
      <c r="B18" s="58" t="s">
        <v>16</v>
      </c>
      <c r="C18" s="59"/>
      <c r="D18" s="45">
        <v>1988880.2941999999</v>
      </c>
      <c r="E18" s="45">
        <v>1756313</v>
      </c>
      <c r="F18" s="46">
        <v>113.241790853908</v>
      </c>
      <c r="G18" s="47"/>
      <c r="H18" s="47"/>
      <c r="I18" s="45">
        <v>244383.43659999999</v>
      </c>
      <c r="J18" s="46">
        <v>12.2874884583388</v>
      </c>
      <c r="K18" s="47"/>
      <c r="L18" s="47"/>
      <c r="M18" s="47"/>
      <c r="N18" s="45">
        <v>53947864.2289</v>
      </c>
      <c r="O18" s="45">
        <v>185317518.7261</v>
      </c>
      <c r="P18" s="45">
        <v>114598</v>
      </c>
      <c r="Q18" s="45">
        <v>96672</v>
      </c>
      <c r="R18" s="46">
        <v>18.5431148626283</v>
      </c>
      <c r="S18" s="45">
        <v>17.3552792736348</v>
      </c>
      <c r="T18" s="45">
        <v>17.408873822823601</v>
      </c>
      <c r="U18" s="48">
        <v>-0.30880833632101001</v>
      </c>
    </row>
    <row r="19" spans="1:21" ht="12" thickBot="1">
      <c r="A19" s="69"/>
      <c r="B19" s="58" t="s">
        <v>17</v>
      </c>
      <c r="C19" s="59"/>
      <c r="D19" s="45">
        <v>697979.08900000004</v>
      </c>
      <c r="E19" s="45">
        <v>583735</v>
      </c>
      <c r="F19" s="46">
        <v>119.571224785219</v>
      </c>
      <c r="G19" s="47"/>
      <c r="H19" s="47"/>
      <c r="I19" s="45">
        <v>38224.189899999998</v>
      </c>
      <c r="J19" s="46">
        <v>5.4764090360879001</v>
      </c>
      <c r="K19" s="47"/>
      <c r="L19" s="47"/>
      <c r="M19" s="47"/>
      <c r="N19" s="45">
        <v>15967466.926200001</v>
      </c>
      <c r="O19" s="45">
        <v>63590016.392300002</v>
      </c>
      <c r="P19" s="45">
        <v>14673</v>
      </c>
      <c r="Q19" s="45">
        <v>12130</v>
      </c>
      <c r="R19" s="46">
        <v>20.964550700741999</v>
      </c>
      <c r="S19" s="45">
        <v>47.568942206774302</v>
      </c>
      <c r="T19" s="45">
        <v>43.366610494641399</v>
      </c>
      <c r="U19" s="48">
        <v>8.8341920530124707</v>
      </c>
    </row>
    <row r="20" spans="1:21" ht="12" thickBot="1">
      <c r="A20" s="69"/>
      <c r="B20" s="58" t="s">
        <v>18</v>
      </c>
      <c r="C20" s="59"/>
      <c r="D20" s="45">
        <v>1701612.9783999999</v>
      </c>
      <c r="E20" s="45">
        <v>1500220</v>
      </c>
      <c r="F20" s="46">
        <v>113.424229672981</v>
      </c>
      <c r="G20" s="47"/>
      <c r="H20" s="47"/>
      <c r="I20" s="45">
        <v>-71440.932700000005</v>
      </c>
      <c r="J20" s="46">
        <v>-4.1984242954690396</v>
      </c>
      <c r="K20" s="47"/>
      <c r="L20" s="47"/>
      <c r="M20" s="47"/>
      <c r="N20" s="45">
        <v>28946150.3737</v>
      </c>
      <c r="O20" s="45">
        <v>108257073.8943</v>
      </c>
      <c r="P20" s="45">
        <v>50028</v>
      </c>
      <c r="Q20" s="45">
        <v>40051</v>
      </c>
      <c r="R20" s="46">
        <v>24.910738808019801</v>
      </c>
      <c r="S20" s="45">
        <v>34.013212169185302</v>
      </c>
      <c r="T20" s="45">
        <v>29.413007128411301</v>
      </c>
      <c r="U20" s="48">
        <v>13.5247591961973</v>
      </c>
    </row>
    <row r="21" spans="1:21" ht="12" thickBot="1">
      <c r="A21" s="69"/>
      <c r="B21" s="58" t="s">
        <v>19</v>
      </c>
      <c r="C21" s="59"/>
      <c r="D21" s="45">
        <v>412448.04210000002</v>
      </c>
      <c r="E21" s="45">
        <v>391007</v>
      </c>
      <c r="F21" s="46">
        <v>105.483544309948</v>
      </c>
      <c r="G21" s="47"/>
      <c r="H21" s="47"/>
      <c r="I21" s="45">
        <v>40743.233699999997</v>
      </c>
      <c r="J21" s="46">
        <v>9.8783918315028902</v>
      </c>
      <c r="K21" s="47"/>
      <c r="L21" s="47"/>
      <c r="M21" s="47"/>
      <c r="N21" s="45">
        <v>11004309.9515</v>
      </c>
      <c r="O21" s="45">
        <v>39069829.323200002</v>
      </c>
      <c r="P21" s="45">
        <v>40916</v>
      </c>
      <c r="Q21" s="45">
        <v>32910</v>
      </c>
      <c r="R21" s="46">
        <v>24.326952294135499</v>
      </c>
      <c r="S21" s="45">
        <v>10.0803607903998</v>
      </c>
      <c r="T21" s="45">
        <v>9.9909483439683999</v>
      </c>
      <c r="U21" s="48">
        <v>0.88699649040934003</v>
      </c>
    </row>
    <row r="22" spans="1:21" ht="12" thickBot="1">
      <c r="A22" s="69"/>
      <c r="B22" s="58" t="s">
        <v>20</v>
      </c>
      <c r="C22" s="59"/>
      <c r="D22" s="45">
        <v>1336617.9594000001</v>
      </c>
      <c r="E22" s="45">
        <v>1059371</v>
      </c>
      <c r="F22" s="46">
        <v>126.170903243528</v>
      </c>
      <c r="G22" s="47"/>
      <c r="H22" s="47"/>
      <c r="I22" s="45">
        <v>153356.03899999999</v>
      </c>
      <c r="J22" s="46">
        <v>11.4734384587231</v>
      </c>
      <c r="K22" s="47"/>
      <c r="L22" s="47"/>
      <c r="M22" s="47"/>
      <c r="N22" s="45">
        <v>36425011.7949</v>
      </c>
      <c r="O22" s="45">
        <v>138058349.0476</v>
      </c>
      <c r="P22" s="45">
        <v>93876</v>
      </c>
      <c r="Q22" s="45">
        <v>84227</v>
      </c>
      <c r="R22" s="46">
        <v>11.4559464304795</v>
      </c>
      <c r="S22" s="45">
        <v>14.2381221973667</v>
      </c>
      <c r="T22" s="45">
        <v>14.183732889691001</v>
      </c>
      <c r="U22" s="48">
        <v>0.38199775870617603</v>
      </c>
    </row>
    <row r="23" spans="1:21" ht="12" thickBot="1">
      <c r="A23" s="69"/>
      <c r="B23" s="58" t="s">
        <v>21</v>
      </c>
      <c r="C23" s="59"/>
      <c r="D23" s="45">
        <v>4302694.8661000002</v>
      </c>
      <c r="E23" s="45">
        <v>3579562</v>
      </c>
      <c r="F23" s="46">
        <v>120.201713676143</v>
      </c>
      <c r="G23" s="47"/>
      <c r="H23" s="47"/>
      <c r="I23" s="45">
        <v>171573.27439999999</v>
      </c>
      <c r="J23" s="46">
        <v>3.9875770822557901</v>
      </c>
      <c r="K23" s="47"/>
      <c r="L23" s="47"/>
      <c r="M23" s="47"/>
      <c r="N23" s="45">
        <v>78095088.606900007</v>
      </c>
      <c r="O23" s="45">
        <v>284629891.83130002</v>
      </c>
      <c r="P23" s="45">
        <v>119540</v>
      </c>
      <c r="Q23" s="45">
        <v>98653</v>
      </c>
      <c r="R23" s="46">
        <v>21.172189391098101</v>
      </c>
      <c r="S23" s="45">
        <v>35.993766656349301</v>
      </c>
      <c r="T23" s="45">
        <v>30.587122097655399</v>
      </c>
      <c r="U23" s="48">
        <v>15.021057980160499</v>
      </c>
    </row>
    <row r="24" spans="1:21" ht="12" thickBot="1">
      <c r="A24" s="69"/>
      <c r="B24" s="58" t="s">
        <v>22</v>
      </c>
      <c r="C24" s="59"/>
      <c r="D24" s="45">
        <v>379461.77120000002</v>
      </c>
      <c r="E24" s="45">
        <v>402311</v>
      </c>
      <c r="F24" s="46">
        <v>94.320506076145094</v>
      </c>
      <c r="G24" s="47"/>
      <c r="H24" s="47"/>
      <c r="I24" s="45">
        <v>56089.636400000003</v>
      </c>
      <c r="J24" s="46">
        <v>14.7813668350895</v>
      </c>
      <c r="K24" s="47"/>
      <c r="L24" s="47"/>
      <c r="M24" s="47"/>
      <c r="N24" s="45">
        <v>10112113.554300001</v>
      </c>
      <c r="O24" s="45">
        <v>33340441.059</v>
      </c>
      <c r="P24" s="45">
        <v>40628</v>
      </c>
      <c r="Q24" s="45">
        <v>35725</v>
      </c>
      <c r="R24" s="46">
        <v>13.724282715185399</v>
      </c>
      <c r="S24" s="45">
        <v>9.3399077286600392</v>
      </c>
      <c r="T24" s="45">
        <v>8.9508026200140005</v>
      </c>
      <c r="U24" s="48">
        <v>4.1660487442723797</v>
      </c>
    </row>
    <row r="25" spans="1:21" ht="12" thickBot="1">
      <c r="A25" s="69"/>
      <c r="B25" s="58" t="s">
        <v>23</v>
      </c>
      <c r="C25" s="59"/>
      <c r="D25" s="45">
        <v>267877.78840000002</v>
      </c>
      <c r="E25" s="45">
        <v>280724</v>
      </c>
      <c r="F25" s="46">
        <v>95.423899773442997</v>
      </c>
      <c r="G25" s="47"/>
      <c r="H25" s="47"/>
      <c r="I25" s="45">
        <v>1406.8782000000001</v>
      </c>
      <c r="J25" s="46">
        <v>0.52519404777943901</v>
      </c>
      <c r="K25" s="47"/>
      <c r="L25" s="47"/>
      <c r="M25" s="47"/>
      <c r="N25" s="45">
        <v>6848655.6507000001</v>
      </c>
      <c r="O25" s="45">
        <v>24487887.2366</v>
      </c>
      <c r="P25" s="45">
        <v>21337</v>
      </c>
      <c r="Q25" s="45">
        <v>18294</v>
      </c>
      <c r="R25" s="46">
        <v>16.633869028096601</v>
      </c>
      <c r="S25" s="45">
        <v>12.554613507053499</v>
      </c>
      <c r="T25" s="45">
        <v>11.8501219197551</v>
      </c>
      <c r="U25" s="48">
        <v>5.6114159699346002</v>
      </c>
    </row>
    <row r="26" spans="1:21" ht="12" thickBot="1">
      <c r="A26" s="69"/>
      <c r="B26" s="58" t="s">
        <v>24</v>
      </c>
      <c r="C26" s="59"/>
      <c r="D26" s="45">
        <v>534122.72569999995</v>
      </c>
      <c r="E26" s="45">
        <v>740659</v>
      </c>
      <c r="F26" s="46">
        <v>72.114525807422794</v>
      </c>
      <c r="G26" s="47"/>
      <c r="H26" s="47"/>
      <c r="I26" s="45">
        <v>100956.7066</v>
      </c>
      <c r="J26" s="46">
        <v>18.9014063140059</v>
      </c>
      <c r="K26" s="47"/>
      <c r="L26" s="47"/>
      <c r="M26" s="47"/>
      <c r="N26" s="45">
        <v>16072413.1689</v>
      </c>
      <c r="O26" s="45">
        <v>64114506.064900003</v>
      </c>
      <c r="P26" s="45">
        <v>42416</v>
      </c>
      <c r="Q26" s="45">
        <v>37492</v>
      </c>
      <c r="R26" s="46">
        <v>13.1334684732743</v>
      </c>
      <c r="S26" s="45">
        <v>12.5924822166164</v>
      </c>
      <c r="T26" s="45">
        <v>11.4307317534407</v>
      </c>
      <c r="U26" s="48">
        <v>9.2257463079253093</v>
      </c>
    </row>
    <row r="27" spans="1:21" ht="12" thickBot="1">
      <c r="A27" s="69"/>
      <c r="B27" s="58" t="s">
        <v>25</v>
      </c>
      <c r="C27" s="59"/>
      <c r="D27" s="45">
        <v>334669.91279999999</v>
      </c>
      <c r="E27" s="45">
        <v>306457</v>
      </c>
      <c r="F27" s="46">
        <v>109.20615707913301</v>
      </c>
      <c r="G27" s="47"/>
      <c r="H27" s="47"/>
      <c r="I27" s="45">
        <v>86678.736499999999</v>
      </c>
      <c r="J27" s="46">
        <v>25.899769649086899</v>
      </c>
      <c r="K27" s="47"/>
      <c r="L27" s="47"/>
      <c r="M27" s="47"/>
      <c r="N27" s="45">
        <v>8355771.3391000004</v>
      </c>
      <c r="O27" s="45">
        <v>27905174.364300001</v>
      </c>
      <c r="P27" s="45">
        <v>48472</v>
      </c>
      <c r="Q27" s="45">
        <v>41572</v>
      </c>
      <c r="R27" s="46">
        <v>16.597709997113501</v>
      </c>
      <c r="S27" s="45">
        <v>6.9043966166033997</v>
      </c>
      <c r="T27" s="45">
        <v>6.8576283748676996</v>
      </c>
      <c r="U27" s="48">
        <v>0.67736899156738595</v>
      </c>
    </row>
    <row r="28" spans="1:21" ht="12" thickBot="1">
      <c r="A28" s="69"/>
      <c r="B28" s="58" t="s">
        <v>26</v>
      </c>
      <c r="C28" s="59"/>
      <c r="D28" s="45">
        <v>1078648.0290000001</v>
      </c>
      <c r="E28" s="45">
        <v>945648</v>
      </c>
      <c r="F28" s="46">
        <v>114.064432960256</v>
      </c>
      <c r="G28" s="47"/>
      <c r="H28" s="47"/>
      <c r="I28" s="45">
        <v>44090.2857</v>
      </c>
      <c r="J28" s="46">
        <v>4.0875507593404201</v>
      </c>
      <c r="K28" s="47"/>
      <c r="L28" s="47"/>
      <c r="M28" s="47"/>
      <c r="N28" s="45">
        <v>28035585.280099999</v>
      </c>
      <c r="O28" s="45">
        <v>96101549.205500007</v>
      </c>
      <c r="P28" s="45">
        <v>54988</v>
      </c>
      <c r="Q28" s="45">
        <v>49472</v>
      </c>
      <c r="R28" s="46">
        <v>11.149741267787901</v>
      </c>
      <c r="S28" s="45">
        <v>19.616062213573901</v>
      </c>
      <c r="T28" s="45">
        <v>17.845060110769701</v>
      </c>
      <c r="U28" s="48">
        <v>9.0283262946558498</v>
      </c>
    </row>
    <row r="29" spans="1:21" ht="12" thickBot="1">
      <c r="A29" s="69"/>
      <c r="B29" s="58" t="s">
        <v>27</v>
      </c>
      <c r="C29" s="59"/>
      <c r="D29" s="45">
        <v>789320.1986</v>
      </c>
      <c r="E29" s="45">
        <v>723152</v>
      </c>
      <c r="F29" s="46">
        <v>109.149971043432</v>
      </c>
      <c r="G29" s="47"/>
      <c r="H29" s="47"/>
      <c r="I29" s="45">
        <v>92508.412700000001</v>
      </c>
      <c r="J29" s="46">
        <v>11.720010822487501</v>
      </c>
      <c r="K29" s="47"/>
      <c r="L29" s="47"/>
      <c r="M29" s="47"/>
      <c r="N29" s="45">
        <v>20916426.981800001</v>
      </c>
      <c r="O29" s="45">
        <v>69056832.912699997</v>
      </c>
      <c r="P29" s="45">
        <v>111077</v>
      </c>
      <c r="Q29" s="45">
        <v>106153</v>
      </c>
      <c r="R29" s="46">
        <v>4.6385876988874504</v>
      </c>
      <c r="S29" s="45">
        <v>7.1060633488481004</v>
      </c>
      <c r="T29" s="45">
        <v>7.2661438376682703</v>
      </c>
      <c r="U29" s="48">
        <v>-2.2527309561084001</v>
      </c>
    </row>
    <row r="30" spans="1:21" ht="12" thickBot="1">
      <c r="A30" s="69"/>
      <c r="B30" s="58" t="s">
        <v>28</v>
      </c>
      <c r="C30" s="59"/>
      <c r="D30" s="45">
        <v>1233276.4384000001</v>
      </c>
      <c r="E30" s="45">
        <v>1084496</v>
      </c>
      <c r="F30" s="46">
        <v>113.718855431463</v>
      </c>
      <c r="G30" s="47"/>
      <c r="H30" s="47"/>
      <c r="I30" s="45">
        <v>170719.71220000001</v>
      </c>
      <c r="J30" s="46">
        <v>13.8427774085658</v>
      </c>
      <c r="K30" s="47"/>
      <c r="L30" s="47"/>
      <c r="M30" s="47"/>
      <c r="N30" s="45">
        <v>37408055.156900004</v>
      </c>
      <c r="O30" s="45">
        <v>139788247.64750001</v>
      </c>
      <c r="P30" s="45">
        <v>94455</v>
      </c>
      <c r="Q30" s="45">
        <v>94081</v>
      </c>
      <c r="R30" s="46">
        <v>0.397529788161255</v>
      </c>
      <c r="S30" s="45">
        <v>13.0567618273252</v>
      </c>
      <c r="T30" s="45">
        <v>13.017675396732599</v>
      </c>
      <c r="U30" s="48">
        <v>0.29935776656949897</v>
      </c>
    </row>
    <row r="31" spans="1:21" ht="12" thickBot="1">
      <c r="A31" s="69"/>
      <c r="B31" s="58" t="s">
        <v>29</v>
      </c>
      <c r="C31" s="59"/>
      <c r="D31" s="45">
        <v>1231348.8359999999</v>
      </c>
      <c r="E31" s="45">
        <v>1208487</v>
      </c>
      <c r="F31" s="46">
        <v>101.89177343239901</v>
      </c>
      <c r="G31" s="47"/>
      <c r="H31" s="47"/>
      <c r="I31" s="45">
        <v>7687.8815000000004</v>
      </c>
      <c r="J31" s="46">
        <v>0.62434634891716401</v>
      </c>
      <c r="K31" s="47"/>
      <c r="L31" s="47"/>
      <c r="M31" s="47"/>
      <c r="N31" s="45">
        <v>29627107.405099999</v>
      </c>
      <c r="O31" s="45">
        <v>106573480.2642</v>
      </c>
      <c r="P31" s="45">
        <v>50808</v>
      </c>
      <c r="Q31" s="45">
        <v>49204</v>
      </c>
      <c r="R31" s="46">
        <v>3.2598975693033201</v>
      </c>
      <c r="S31" s="45">
        <v>24.235333726972101</v>
      </c>
      <c r="T31" s="45">
        <v>20.8797422404683</v>
      </c>
      <c r="U31" s="48">
        <v>13.8458645723923</v>
      </c>
    </row>
    <row r="32" spans="1:21" ht="12" thickBot="1">
      <c r="A32" s="69"/>
      <c r="B32" s="58" t="s">
        <v>30</v>
      </c>
      <c r="C32" s="59"/>
      <c r="D32" s="45">
        <v>152710.50630000001</v>
      </c>
      <c r="E32" s="45">
        <v>148324</v>
      </c>
      <c r="F32" s="46">
        <v>102.957381340848</v>
      </c>
      <c r="G32" s="47"/>
      <c r="H32" s="47"/>
      <c r="I32" s="45">
        <v>9746.4518000000007</v>
      </c>
      <c r="J32" s="46">
        <v>6.3823059959300297</v>
      </c>
      <c r="K32" s="47"/>
      <c r="L32" s="47"/>
      <c r="M32" s="47"/>
      <c r="N32" s="45">
        <v>4208681.2958000004</v>
      </c>
      <c r="O32" s="45">
        <v>16583843.2871</v>
      </c>
      <c r="P32" s="45">
        <v>33153</v>
      </c>
      <c r="Q32" s="45">
        <v>28764</v>
      </c>
      <c r="R32" s="46">
        <v>15.258656654151</v>
      </c>
      <c r="S32" s="45">
        <v>4.6062349199167496</v>
      </c>
      <c r="T32" s="45">
        <v>4.5470432832707601</v>
      </c>
      <c r="U32" s="48">
        <v>1.2850329537049401</v>
      </c>
    </row>
    <row r="33" spans="1:21" ht="12" thickBot="1">
      <c r="A33" s="69"/>
      <c r="B33" s="58" t="s">
        <v>31</v>
      </c>
      <c r="C33" s="59"/>
      <c r="D33" s="45">
        <v>110.98779999999999</v>
      </c>
      <c r="E33" s="47"/>
      <c r="F33" s="47"/>
      <c r="G33" s="47"/>
      <c r="H33" s="47"/>
      <c r="I33" s="45">
        <v>26.6021</v>
      </c>
      <c r="J33" s="46">
        <v>23.9684902304578</v>
      </c>
      <c r="K33" s="47"/>
      <c r="L33" s="47"/>
      <c r="M33" s="47"/>
      <c r="N33" s="45">
        <v>4395.9027999999998</v>
      </c>
      <c r="O33" s="45">
        <v>14065.411899999999</v>
      </c>
      <c r="P33" s="45">
        <v>34</v>
      </c>
      <c r="Q33" s="45">
        <v>26</v>
      </c>
      <c r="R33" s="46">
        <v>30.769230769230798</v>
      </c>
      <c r="S33" s="45">
        <v>3.2643470588235299</v>
      </c>
      <c r="T33" s="45">
        <v>0.93058846153846198</v>
      </c>
      <c r="U33" s="48">
        <v>71.492355292827099</v>
      </c>
    </row>
    <row r="34" spans="1:21" ht="12" thickBot="1">
      <c r="A34" s="69"/>
      <c r="B34" s="58" t="s">
        <v>40</v>
      </c>
      <c r="C34" s="59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5">
        <v>3.9</v>
      </c>
      <c r="O34" s="45">
        <v>25.9</v>
      </c>
      <c r="P34" s="47"/>
      <c r="Q34" s="47"/>
      <c r="R34" s="47"/>
      <c r="S34" s="47"/>
      <c r="T34" s="47"/>
      <c r="U34" s="49"/>
    </row>
    <row r="35" spans="1:21" ht="12" thickBot="1">
      <c r="A35" s="69"/>
      <c r="B35" s="58" t="s">
        <v>32</v>
      </c>
      <c r="C35" s="59"/>
      <c r="D35" s="45">
        <v>335863.84230000002</v>
      </c>
      <c r="E35" s="45">
        <v>150483</v>
      </c>
      <c r="F35" s="46">
        <v>223.190554614142</v>
      </c>
      <c r="G35" s="47"/>
      <c r="H35" s="47"/>
      <c r="I35" s="45">
        <v>14698.060600000001</v>
      </c>
      <c r="J35" s="46">
        <v>4.3761961690628803</v>
      </c>
      <c r="K35" s="47"/>
      <c r="L35" s="47"/>
      <c r="M35" s="47"/>
      <c r="N35" s="45">
        <v>5205134.4149000002</v>
      </c>
      <c r="O35" s="45">
        <v>12994433.9145</v>
      </c>
      <c r="P35" s="45">
        <v>18230</v>
      </c>
      <c r="Q35" s="45">
        <v>13520</v>
      </c>
      <c r="R35" s="46">
        <v>34.837278106508897</v>
      </c>
      <c r="S35" s="45">
        <v>18.4236885518376</v>
      </c>
      <c r="T35" s="45">
        <v>11.896942596153799</v>
      </c>
      <c r="U35" s="48">
        <v>35.425837433800901</v>
      </c>
    </row>
    <row r="36" spans="1:21" ht="12" customHeight="1" thickBot="1">
      <c r="A36" s="69"/>
      <c r="B36" s="58" t="s">
        <v>41</v>
      </c>
      <c r="C36" s="59"/>
      <c r="D36" s="47"/>
      <c r="E36" s="45">
        <v>811945</v>
      </c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9"/>
    </row>
    <row r="37" spans="1:21" ht="12" thickBot="1">
      <c r="A37" s="69"/>
      <c r="B37" s="58" t="s">
        <v>42</v>
      </c>
      <c r="C37" s="59"/>
      <c r="D37" s="47"/>
      <c r="E37" s="45">
        <v>348559</v>
      </c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9"/>
    </row>
    <row r="38" spans="1:21" ht="12" thickBot="1">
      <c r="A38" s="69"/>
      <c r="B38" s="58" t="s">
        <v>43</v>
      </c>
      <c r="C38" s="59"/>
      <c r="D38" s="47"/>
      <c r="E38" s="45">
        <v>379207</v>
      </c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9"/>
    </row>
    <row r="39" spans="1:21" ht="12" customHeight="1" thickBot="1">
      <c r="A39" s="69"/>
      <c r="B39" s="58" t="s">
        <v>33</v>
      </c>
      <c r="C39" s="59"/>
      <c r="D39" s="45">
        <v>668428.28319999995</v>
      </c>
      <c r="E39" s="45">
        <v>428726</v>
      </c>
      <c r="F39" s="46">
        <v>155.91036774070199</v>
      </c>
      <c r="G39" s="47"/>
      <c r="H39" s="47"/>
      <c r="I39" s="45">
        <v>37667.081899999997</v>
      </c>
      <c r="J39" s="46">
        <v>5.6351717673696404</v>
      </c>
      <c r="K39" s="47"/>
      <c r="L39" s="47"/>
      <c r="M39" s="47"/>
      <c r="N39" s="45">
        <v>10357344.7908</v>
      </c>
      <c r="O39" s="45">
        <v>38336981.305200003</v>
      </c>
      <c r="P39" s="45">
        <v>768</v>
      </c>
      <c r="Q39" s="45">
        <v>470</v>
      </c>
      <c r="R39" s="46">
        <v>63.404255319148902</v>
      </c>
      <c r="S39" s="45">
        <v>870.34932708333304</v>
      </c>
      <c r="T39" s="45">
        <v>560.42282468085102</v>
      </c>
      <c r="U39" s="48">
        <v>35.609437815169102</v>
      </c>
    </row>
    <row r="40" spans="1:21" ht="12" thickBot="1">
      <c r="A40" s="69"/>
      <c r="B40" s="58" t="s">
        <v>34</v>
      </c>
      <c r="C40" s="59"/>
      <c r="D40" s="45">
        <v>780807.91330000001</v>
      </c>
      <c r="E40" s="45">
        <v>541053</v>
      </c>
      <c r="F40" s="46">
        <v>144.312648354228</v>
      </c>
      <c r="G40" s="47"/>
      <c r="H40" s="47"/>
      <c r="I40" s="45">
        <v>49171.0262</v>
      </c>
      <c r="J40" s="46">
        <v>6.29745490055089</v>
      </c>
      <c r="K40" s="47"/>
      <c r="L40" s="47"/>
      <c r="M40" s="47"/>
      <c r="N40" s="45">
        <v>11920585.529899999</v>
      </c>
      <c r="O40" s="45">
        <v>52764983.9767</v>
      </c>
      <c r="P40" s="45">
        <v>3557</v>
      </c>
      <c r="Q40" s="45">
        <v>2207</v>
      </c>
      <c r="R40" s="46">
        <v>61.169007702763899</v>
      </c>
      <c r="S40" s="45">
        <v>219.51304843969601</v>
      </c>
      <c r="T40" s="45">
        <v>173.167468599909</v>
      </c>
      <c r="U40" s="48">
        <v>21.112904298497199</v>
      </c>
    </row>
    <row r="41" spans="1:21" ht="12" thickBot="1">
      <c r="A41" s="69"/>
      <c r="B41" s="58" t="s">
        <v>44</v>
      </c>
      <c r="C41" s="59"/>
      <c r="D41" s="47"/>
      <c r="E41" s="45">
        <v>221323</v>
      </c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9"/>
    </row>
    <row r="42" spans="1:21" ht="12" thickBot="1">
      <c r="A42" s="69"/>
      <c r="B42" s="58" t="s">
        <v>45</v>
      </c>
      <c r="C42" s="59"/>
      <c r="D42" s="47"/>
      <c r="E42" s="45">
        <v>98223</v>
      </c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9"/>
    </row>
    <row r="43" spans="1:21" ht="12" thickBot="1">
      <c r="A43" s="70"/>
      <c r="B43" s="58" t="s">
        <v>35</v>
      </c>
      <c r="C43" s="59"/>
      <c r="D43" s="50">
        <v>40398.124600000003</v>
      </c>
      <c r="E43" s="51"/>
      <c r="F43" s="51"/>
      <c r="G43" s="51"/>
      <c r="H43" s="51"/>
      <c r="I43" s="50">
        <v>7490.7628999999997</v>
      </c>
      <c r="J43" s="52">
        <v>18.542353077449501</v>
      </c>
      <c r="K43" s="51"/>
      <c r="L43" s="51"/>
      <c r="M43" s="51"/>
      <c r="N43" s="50">
        <v>892841.15969999996</v>
      </c>
      <c r="O43" s="50">
        <v>4474007.9217999997</v>
      </c>
      <c r="P43" s="50">
        <v>42</v>
      </c>
      <c r="Q43" s="50">
        <v>37</v>
      </c>
      <c r="R43" s="52">
        <v>13.5135135135135</v>
      </c>
      <c r="S43" s="50">
        <v>961.86010952381002</v>
      </c>
      <c r="T43" s="50">
        <v>949.53014864864895</v>
      </c>
      <c r="U43" s="53">
        <v>1.28188712195009</v>
      </c>
    </row>
  </sheetData>
  <mergeCells count="41"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4:C24"/>
    <mergeCell ref="B25:C25"/>
    <mergeCell ref="B26:C26"/>
    <mergeCell ref="B18:C18"/>
    <mergeCell ref="A1:U4"/>
    <mergeCell ref="B19:C19"/>
    <mergeCell ref="B20:C20"/>
    <mergeCell ref="B21:C21"/>
    <mergeCell ref="B22:C22"/>
    <mergeCell ref="B23:C23"/>
    <mergeCell ref="B36:C3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3:C43"/>
    <mergeCell ref="B37:C37"/>
    <mergeCell ref="B38:C38"/>
    <mergeCell ref="B39:C39"/>
    <mergeCell ref="B40:C40"/>
    <mergeCell ref="B41:C41"/>
    <mergeCell ref="B42:C42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H31"/>
    </sheetView>
  </sheetViews>
  <sheetFormatPr defaultRowHeight="13.5"/>
  <cols>
    <col min="1" max="1" width="9" style="28"/>
    <col min="2" max="2" width="9" style="29"/>
    <col min="3" max="8" width="9" style="28"/>
    <col min="9" max="16384" width="9" style="3"/>
  </cols>
  <sheetData>
    <row r="1" spans="1:8">
      <c r="A1" s="30" t="s">
        <v>53</v>
      </c>
      <c r="B1" s="30" t="s">
        <v>36</v>
      </c>
      <c r="C1" s="30" t="s">
        <v>37</v>
      </c>
      <c r="D1" s="30" t="s">
        <v>38</v>
      </c>
      <c r="E1" s="30" t="s">
        <v>39</v>
      </c>
      <c r="F1" s="30" t="s">
        <v>46</v>
      </c>
      <c r="G1" s="30" t="s">
        <v>39</v>
      </c>
      <c r="H1" s="30" t="s">
        <v>47</v>
      </c>
    </row>
    <row r="2" spans="1:8">
      <c r="A2" s="31" t="s">
        <v>71</v>
      </c>
      <c r="B2" s="31">
        <v>12</v>
      </c>
      <c r="C2" s="31">
        <v>88928</v>
      </c>
      <c r="D2" s="31">
        <v>866969.94364273502</v>
      </c>
      <c r="E2" s="31">
        <v>731459.95186752104</v>
      </c>
      <c r="F2" s="31">
        <v>135509.991775214</v>
      </c>
      <c r="G2" s="31">
        <v>731459.95186752104</v>
      </c>
      <c r="H2" s="31">
        <v>0.15630298693613701</v>
      </c>
    </row>
    <row r="3" spans="1:8">
      <c r="A3" s="31" t="s">
        <v>72</v>
      </c>
      <c r="B3" s="31">
        <v>13</v>
      </c>
      <c r="C3" s="31">
        <v>47693.055999999997</v>
      </c>
      <c r="D3" s="31">
        <v>292407.09100364603</v>
      </c>
      <c r="E3" s="31">
        <v>240877.05014843101</v>
      </c>
      <c r="F3" s="31">
        <v>51530.0408552152</v>
      </c>
      <c r="G3" s="31">
        <v>240877.05014843101</v>
      </c>
      <c r="H3" s="31">
        <v>0.17622705618508</v>
      </c>
    </row>
    <row r="4" spans="1:8">
      <c r="A4" s="31" t="s">
        <v>73</v>
      </c>
      <c r="B4" s="31">
        <v>14</v>
      </c>
      <c r="C4" s="31">
        <v>140449</v>
      </c>
      <c r="D4" s="31">
        <v>197083.497175214</v>
      </c>
      <c r="E4" s="31">
        <v>163516.53181367501</v>
      </c>
      <c r="F4" s="31">
        <v>33566.965361538503</v>
      </c>
      <c r="G4" s="31">
        <v>163516.53181367501</v>
      </c>
      <c r="H4" s="31">
        <v>0.170318498720856</v>
      </c>
    </row>
    <row r="5" spans="1:8">
      <c r="A5" s="31" t="s">
        <v>74</v>
      </c>
      <c r="B5" s="31">
        <v>15</v>
      </c>
      <c r="C5" s="31">
        <v>5375</v>
      </c>
      <c r="D5" s="31">
        <v>68952.969373995904</v>
      </c>
      <c r="E5" s="31">
        <v>57153.215353437699</v>
      </c>
      <c r="F5" s="31">
        <v>11799.754020558201</v>
      </c>
      <c r="G5" s="31">
        <v>57153.215353437699</v>
      </c>
      <c r="H5" s="31">
        <v>0.17112756894568501</v>
      </c>
    </row>
    <row r="6" spans="1:8">
      <c r="A6" s="31" t="s">
        <v>75</v>
      </c>
      <c r="B6" s="31">
        <v>16</v>
      </c>
      <c r="C6" s="31">
        <v>6543</v>
      </c>
      <c r="D6" s="31">
        <v>292551.167687179</v>
      </c>
      <c r="E6" s="31">
        <v>287448.320768376</v>
      </c>
      <c r="F6" s="31">
        <v>5102.8469188034196</v>
      </c>
      <c r="G6" s="31">
        <v>287448.320768376</v>
      </c>
      <c r="H6" s="31">
        <v>1.7442579221764801E-2</v>
      </c>
    </row>
    <row r="7" spans="1:8">
      <c r="A7" s="31" t="s">
        <v>76</v>
      </c>
      <c r="B7" s="31">
        <v>17</v>
      </c>
      <c r="C7" s="31">
        <v>39543</v>
      </c>
      <c r="D7" s="31">
        <v>443780.46830683801</v>
      </c>
      <c r="E7" s="31">
        <v>365828.65819230798</v>
      </c>
      <c r="F7" s="31">
        <v>77951.810114529901</v>
      </c>
      <c r="G7" s="31">
        <v>365828.65819230798</v>
      </c>
      <c r="H7" s="31">
        <v>0.17565399038840199</v>
      </c>
    </row>
    <row r="8" spans="1:8">
      <c r="A8" s="31" t="s">
        <v>77</v>
      </c>
      <c r="B8" s="31">
        <v>18</v>
      </c>
      <c r="C8" s="31">
        <v>54704</v>
      </c>
      <c r="D8" s="31">
        <v>190740.087964957</v>
      </c>
      <c r="E8" s="31">
        <v>167544.38881282101</v>
      </c>
      <c r="F8" s="31">
        <v>23195.6991521368</v>
      </c>
      <c r="G8" s="31">
        <v>167544.38881282101</v>
      </c>
      <c r="H8" s="31">
        <v>0.121608936011387</v>
      </c>
    </row>
    <row r="9" spans="1:8">
      <c r="A9" s="31" t="s">
        <v>78</v>
      </c>
      <c r="B9" s="31">
        <v>19</v>
      </c>
      <c r="C9" s="31">
        <v>38526</v>
      </c>
      <c r="D9" s="31">
        <v>179592.71876495701</v>
      </c>
      <c r="E9" s="31">
        <v>162277.44794871801</v>
      </c>
      <c r="F9" s="31">
        <v>17315.270816239299</v>
      </c>
      <c r="G9" s="31">
        <v>162277.44794871801</v>
      </c>
      <c r="H9" s="31">
        <v>9.6414102616825703E-2</v>
      </c>
    </row>
    <row r="10" spans="1:8">
      <c r="A10" s="31" t="s">
        <v>79</v>
      </c>
      <c r="B10" s="31">
        <v>21</v>
      </c>
      <c r="C10" s="31">
        <v>365089</v>
      </c>
      <c r="D10" s="31">
        <v>1194727.8128</v>
      </c>
      <c r="E10" s="31">
        <v>1178049.3679</v>
      </c>
      <c r="F10" s="31">
        <v>16678.444899999999</v>
      </c>
      <c r="G10" s="31">
        <v>1178049.3679</v>
      </c>
      <c r="H10" s="31">
        <v>1.3960037358561101E-2</v>
      </c>
    </row>
    <row r="11" spans="1:8">
      <c r="A11" s="31" t="s">
        <v>80</v>
      </c>
      <c r="B11" s="31">
        <v>22</v>
      </c>
      <c r="C11" s="31">
        <v>77083.45</v>
      </c>
      <c r="D11" s="31">
        <v>658678.75214871799</v>
      </c>
      <c r="E11" s="31">
        <v>601816.48855299095</v>
      </c>
      <c r="F11" s="31">
        <v>56862.263595726501</v>
      </c>
      <c r="G11" s="31">
        <v>601816.48855299095</v>
      </c>
      <c r="H11" s="31">
        <v>8.6327763587685902E-2</v>
      </c>
    </row>
    <row r="12" spans="1:8">
      <c r="A12" s="31" t="s">
        <v>81</v>
      </c>
      <c r="B12" s="31">
        <v>23</v>
      </c>
      <c r="C12" s="31">
        <v>292651.56099999999</v>
      </c>
      <c r="D12" s="31">
        <v>1988880.6652025599</v>
      </c>
      <c r="E12" s="31">
        <v>1744496.4988051299</v>
      </c>
      <c r="F12" s="31">
        <v>244384.166397436</v>
      </c>
      <c r="G12" s="31">
        <v>1744496.4988051299</v>
      </c>
      <c r="H12" s="31">
        <v>0.122875228601283</v>
      </c>
    </row>
    <row r="13" spans="1:8">
      <c r="A13" s="31" t="s">
        <v>82</v>
      </c>
      <c r="B13" s="31">
        <v>24</v>
      </c>
      <c r="C13" s="31">
        <v>26685</v>
      </c>
      <c r="D13" s="31">
        <v>697979.14568119706</v>
      </c>
      <c r="E13" s="31">
        <v>659754.89956752094</v>
      </c>
      <c r="F13" s="31">
        <v>38224.246113675203</v>
      </c>
      <c r="G13" s="31">
        <v>659754.89956752094</v>
      </c>
      <c r="H13" s="31">
        <v>5.4764166451377397E-2</v>
      </c>
    </row>
    <row r="14" spans="1:8">
      <c r="A14" s="31" t="s">
        <v>83</v>
      </c>
      <c r="B14" s="31">
        <v>25</v>
      </c>
      <c r="C14" s="31">
        <v>100482</v>
      </c>
      <c r="D14" s="31">
        <v>1701613.0427999999</v>
      </c>
      <c r="E14" s="31">
        <v>1773053.9110999999</v>
      </c>
      <c r="F14" s="31">
        <v>-71440.868300000002</v>
      </c>
      <c r="G14" s="31">
        <v>1773053.9110999999</v>
      </c>
      <c r="H14" s="31">
        <v>-4.19842035192938E-2</v>
      </c>
    </row>
    <row r="15" spans="1:8">
      <c r="A15" s="31" t="s">
        <v>84</v>
      </c>
      <c r="B15" s="31">
        <v>26</v>
      </c>
      <c r="C15" s="31">
        <v>98332</v>
      </c>
      <c r="D15" s="31">
        <v>412447.93227286101</v>
      </c>
      <c r="E15" s="31">
        <v>371704.80837964598</v>
      </c>
      <c r="F15" s="31">
        <v>40743.123893215299</v>
      </c>
      <c r="G15" s="31">
        <v>371704.80837964598</v>
      </c>
      <c r="H15" s="31">
        <v>9.87836783874603E-2</v>
      </c>
    </row>
    <row r="16" spans="1:8">
      <c r="A16" s="31" t="s">
        <v>85</v>
      </c>
      <c r="B16" s="31">
        <v>27</v>
      </c>
      <c r="C16" s="31">
        <v>249977.163</v>
      </c>
      <c r="D16" s="31">
        <v>1336618.4975769899</v>
      </c>
      <c r="E16" s="31">
        <v>1183261.9211504399</v>
      </c>
      <c r="F16" s="31">
        <v>153356.576426549</v>
      </c>
      <c r="G16" s="31">
        <v>1183261.9211504399</v>
      </c>
      <c r="H16" s="31">
        <v>0.114734740469739</v>
      </c>
    </row>
    <row r="17" spans="1:8">
      <c r="A17" s="31" t="s">
        <v>86</v>
      </c>
      <c r="B17" s="31">
        <v>29</v>
      </c>
      <c r="C17" s="31">
        <v>351324</v>
      </c>
      <c r="D17" s="31">
        <v>4302697.0889256401</v>
      </c>
      <c r="E17" s="31">
        <v>4131121.6505906</v>
      </c>
      <c r="F17" s="31">
        <v>171575.438335043</v>
      </c>
      <c r="G17" s="31">
        <v>4131121.6505906</v>
      </c>
      <c r="H17" s="31">
        <v>3.9876253147507597E-2</v>
      </c>
    </row>
    <row r="18" spans="1:8">
      <c r="A18" s="31" t="s">
        <v>87</v>
      </c>
      <c r="B18" s="31">
        <v>31</v>
      </c>
      <c r="C18" s="31">
        <v>54521.620999999999</v>
      </c>
      <c r="D18" s="31">
        <v>379461.84868357203</v>
      </c>
      <c r="E18" s="31">
        <v>323372.11054041598</v>
      </c>
      <c r="F18" s="31">
        <v>56089.738143155599</v>
      </c>
      <c r="G18" s="31">
        <v>323372.11054041598</v>
      </c>
      <c r="H18" s="31">
        <v>0.14781390629319399</v>
      </c>
    </row>
    <row r="19" spans="1:8">
      <c r="A19" s="31" t="s">
        <v>88</v>
      </c>
      <c r="B19" s="31">
        <v>32</v>
      </c>
      <c r="C19" s="31">
        <v>17212.106</v>
      </c>
      <c r="D19" s="31">
        <v>267877.77487295202</v>
      </c>
      <c r="E19" s="31">
        <v>266470.90382003202</v>
      </c>
      <c r="F19" s="31">
        <v>1406.8710529196801</v>
      </c>
      <c r="G19" s="31">
        <v>266470.90382003202</v>
      </c>
      <c r="H19" s="31">
        <v>5.2519140626239797E-3</v>
      </c>
    </row>
    <row r="20" spans="1:8">
      <c r="A20" s="31" t="s">
        <v>89</v>
      </c>
      <c r="B20" s="31">
        <v>33</v>
      </c>
      <c r="C20" s="31">
        <v>48044.985000000001</v>
      </c>
      <c r="D20" s="31">
        <v>534122.69767620496</v>
      </c>
      <c r="E20" s="31">
        <v>433166.006116456</v>
      </c>
      <c r="F20" s="31">
        <v>100956.691559748</v>
      </c>
      <c r="G20" s="31">
        <v>433166.006116456</v>
      </c>
      <c r="H20" s="31">
        <v>0.18901404489825699</v>
      </c>
    </row>
    <row r="21" spans="1:8">
      <c r="A21" s="31" t="s">
        <v>90</v>
      </c>
      <c r="B21" s="31">
        <v>34</v>
      </c>
      <c r="C21" s="31">
        <v>73978.751999999993</v>
      </c>
      <c r="D21" s="31">
        <v>334669.93142747099</v>
      </c>
      <c r="E21" s="31">
        <v>247991.15985808001</v>
      </c>
      <c r="F21" s="31">
        <v>86678.771569391698</v>
      </c>
      <c r="G21" s="31">
        <v>247991.15985808001</v>
      </c>
      <c r="H21" s="31">
        <v>0.25899778686325298</v>
      </c>
    </row>
    <row r="22" spans="1:8">
      <c r="A22" s="31" t="s">
        <v>91</v>
      </c>
      <c r="B22" s="31">
        <v>35</v>
      </c>
      <c r="C22" s="31">
        <v>43988.887999999999</v>
      </c>
      <c r="D22" s="31">
        <v>1078648.02912212</v>
      </c>
      <c r="E22" s="31">
        <v>1034557.72828264</v>
      </c>
      <c r="F22" s="31">
        <v>44090.300839480697</v>
      </c>
      <c r="G22" s="31">
        <v>1034557.72828264</v>
      </c>
      <c r="H22" s="31">
        <v>4.0875521624384098E-2</v>
      </c>
    </row>
    <row r="23" spans="1:8">
      <c r="A23" s="31" t="s">
        <v>92</v>
      </c>
      <c r="B23" s="31">
        <v>36</v>
      </c>
      <c r="C23" s="31">
        <v>206823.348</v>
      </c>
      <c r="D23" s="31">
        <v>789320.19941327395</v>
      </c>
      <c r="E23" s="31">
        <v>696811.64096144401</v>
      </c>
      <c r="F23" s="31">
        <v>92508.558451830497</v>
      </c>
      <c r="G23" s="31">
        <v>696811.64096144401</v>
      </c>
      <c r="H23" s="31">
        <v>0.117200292759003</v>
      </c>
    </row>
    <row r="24" spans="1:8">
      <c r="A24" s="31" t="s">
        <v>93</v>
      </c>
      <c r="B24" s="31">
        <v>37</v>
      </c>
      <c r="C24" s="31">
        <v>158010.103</v>
      </c>
      <c r="D24" s="31">
        <v>1233276.4194442499</v>
      </c>
      <c r="E24" s="31">
        <v>1062556.7092671499</v>
      </c>
      <c r="F24" s="31">
        <v>170719.710177095</v>
      </c>
      <c r="G24" s="31">
        <v>1062556.7092671499</v>
      </c>
      <c r="H24" s="31">
        <v>0.13842777457305699</v>
      </c>
    </row>
    <row r="25" spans="1:8">
      <c r="A25" s="31" t="s">
        <v>94</v>
      </c>
      <c r="B25" s="31">
        <v>38</v>
      </c>
      <c r="C25" s="31">
        <v>259677.177</v>
      </c>
      <c r="D25" s="31">
        <v>1231348.6627354</v>
      </c>
      <c r="E25" s="31">
        <v>1223660.9937318601</v>
      </c>
      <c r="F25" s="31">
        <v>7687.6690035398196</v>
      </c>
      <c r="G25" s="31">
        <v>1223660.9937318601</v>
      </c>
      <c r="H25" s="31">
        <v>6.24329179556823E-3</v>
      </c>
    </row>
    <row r="26" spans="1:8">
      <c r="A26" s="31" t="s">
        <v>95</v>
      </c>
      <c r="B26" s="31">
        <v>39</v>
      </c>
      <c r="C26" s="31">
        <v>98719.612999999998</v>
      </c>
      <c r="D26" s="31">
        <v>152710.42922894601</v>
      </c>
      <c r="E26" s="31">
        <v>142964.07140474601</v>
      </c>
      <c r="F26" s="31">
        <v>9746.3578242003205</v>
      </c>
      <c r="G26" s="31">
        <v>142964.07140474601</v>
      </c>
      <c r="H26" s="31">
        <v>6.3822476784400797E-2</v>
      </c>
    </row>
    <row r="27" spans="1:8">
      <c r="A27" s="31" t="s">
        <v>96</v>
      </c>
      <c r="B27" s="31">
        <v>40</v>
      </c>
      <c r="C27" s="31">
        <v>34</v>
      </c>
      <c r="D27" s="31">
        <v>110.98779999999999</v>
      </c>
      <c r="E27" s="31">
        <v>84.3857</v>
      </c>
      <c r="F27" s="31">
        <v>26.6021</v>
      </c>
      <c r="G27" s="31">
        <v>84.3857</v>
      </c>
      <c r="H27" s="31">
        <v>0.23968490230457801</v>
      </c>
    </row>
    <row r="28" spans="1:8">
      <c r="A28" s="31" t="s">
        <v>97</v>
      </c>
      <c r="B28" s="31">
        <v>42</v>
      </c>
      <c r="C28" s="31">
        <v>19548.827000000001</v>
      </c>
      <c r="D28" s="31">
        <v>335863.84179999999</v>
      </c>
      <c r="E28" s="31">
        <v>321165.8419</v>
      </c>
      <c r="F28" s="31">
        <v>14697.999900000001</v>
      </c>
      <c r="G28" s="31">
        <v>321165.8419</v>
      </c>
      <c r="H28" s="31">
        <v>4.3761781027778397E-2</v>
      </c>
    </row>
    <row r="29" spans="1:8">
      <c r="A29" s="31" t="s">
        <v>98</v>
      </c>
      <c r="B29" s="31">
        <v>75</v>
      </c>
      <c r="C29" s="31">
        <v>992</v>
      </c>
      <c r="D29" s="31">
        <v>668428.282051282</v>
      </c>
      <c r="E29" s="31">
        <v>630761.203760684</v>
      </c>
      <c r="F29" s="31">
        <v>37667.0782905983</v>
      </c>
      <c r="G29" s="31">
        <v>630761.203760684</v>
      </c>
      <c r="H29" s="31">
        <v>5.6351712370705E-2</v>
      </c>
    </row>
    <row r="30" spans="1:8">
      <c r="A30" s="31" t="s">
        <v>99</v>
      </c>
      <c r="B30" s="31">
        <v>76</v>
      </c>
      <c r="C30" s="31">
        <v>3753</v>
      </c>
      <c r="D30" s="31">
        <v>780807.90361623897</v>
      </c>
      <c r="E30" s="31">
        <v>731636.88867521402</v>
      </c>
      <c r="F30" s="31">
        <v>49171.014941025598</v>
      </c>
      <c r="G30" s="31">
        <v>731636.88867521402</v>
      </c>
      <c r="H30" s="31">
        <v>6.2974535366886797E-2</v>
      </c>
    </row>
    <row r="31" spans="1:8">
      <c r="A31" s="31" t="s">
        <v>100</v>
      </c>
      <c r="B31" s="31">
        <v>99</v>
      </c>
      <c r="C31" s="31">
        <v>42</v>
      </c>
      <c r="D31" s="31">
        <v>40398.124650177699</v>
      </c>
      <c r="E31" s="31">
        <v>32907.361016564602</v>
      </c>
      <c r="F31" s="31">
        <v>7490.76363361319</v>
      </c>
      <c r="G31" s="31">
        <v>32907.361016564602</v>
      </c>
      <c r="H31" s="31">
        <v>0.18542354870377001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2013-09-10T06:30:31Z</dcterms:modified>
</cp:coreProperties>
</file>