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<sst xmlns="http://schemas.openxmlformats.org/spreadsheetml/2006/main" count="114" uniqueCount="71">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</sst>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635d99c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635d9c0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635d9c0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24334333.969700001</v>
      </c>
      <c r="F3" s="25">
        <f>RA!I7</f>
        <v>2444475.1321</v>
      </c>
      <c r="G3" s="16">
        <f>E3-F3</f>
        <v>21889858.8376</v>
      </c>
      <c r="H3" s="27">
        <f>RA!J7</f>
        <v>10.045375127767</v>
      </c>
      <c r="I3" s="20">
        <f>SUM(I4:I39)</f>
        <v>24334341.679046504</v>
      </c>
      <c r="J3" s="21">
        <f>SUM(J4:J39)</f>
        <v>21889859.062906381</v>
      </c>
      <c r="K3" s="22">
        <f>E3-I3</f>
        <v>-7.7093465030193329</v>
      </c>
      <c r="L3" s="22">
        <f>G3-J3</f>
        <v>-0.22530638054013252</v>
      </c>
    </row>
    <row r="4" spans="1:12">
      <c r="A4" s="59">
        <f>RA!A8</f>
        <v>41517</v>
      </c>
      <c r="B4" s="12">
        <v>12</v>
      </c>
      <c r="C4" s="56" t="s">
        <v>6</v>
      </c>
      <c r="D4" s="56"/>
      <c r="E4" s="15">
        <f>RA!D8</f>
        <v>985922.65509999997</v>
      </c>
      <c r="F4" s="25">
        <f>RA!I8</f>
        <v>177539.7948</v>
      </c>
      <c r="G4" s="16">
        <f t="shared" ref="G4:G39" si="0">E4-F4</f>
        <v>808382.86029999994</v>
      </c>
      <c r="H4" s="27">
        <f>RA!J8</f>
        <v>18.007476943715499</v>
      </c>
      <c r="I4" s="20">
        <f>VLOOKUP(B4,RMS!B:D,3,FALSE)</f>
        <v>985923.72554017103</v>
      </c>
      <c r="J4" s="21">
        <f>VLOOKUP(B4,RMS!B:E,4,FALSE)</f>
        <v>808382.84746666695</v>
      </c>
      <c r="K4" s="22">
        <f t="shared" ref="K4:K39" si="1">E4-I4</f>
        <v>-1.0704401710536331</v>
      </c>
      <c r="L4" s="22">
        <f t="shared" ref="L4:L39" si="2">G4-J4</f>
        <v>1.283333299215883E-2</v>
      </c>
    </row>
    <row r="5" spans="1:12">
      <c r="A5" s="59"/>
      <c r="B5" s="12">
        <v>13</v>
      </c>
      <c r="C5" s="56" t="s">
        <v>7</v>
      </c>
      <c r="D5" s="56"/>
      <c r="E5" s="15">
        <f>RA!D9</f>
        <v>343586.90419999999</v>
      </c>
      <c r="F5" s="25">
        <f>RA!I9</f>
        <v>58750.611499999999</v>
      </c>
      <c r="G5" s="16">
        <f t="shared" si="0"/>
        <v>284836.29269999999</v>
      </c>
      <c r="H5" s="27">
        <f>RA!J9</f>
        <v>17.099199876896801</v>
      </c>
      <c r="I5" s="20">
        <f>VLOOKUP(B5,RMS!B:D,3,FALSE)</f>
        <v>343587.12816847401</v>
      </c>
      <c r="J5" s="21">
        <f>VLOOKUP(B5,RMS!B:E,4,FALSE)</f>
        <v>284836.312159564</v>
      </c>
      <c r="K5" s="22">
        <f t="shared" si="1"/>
        <v>-0.22396847401978448</v>
      </c>
      <c r="L5" s="22">
        <f t="shared" si="2"/>
        <v>-1.9459564005956054E-2</v>
      </c>
    </row>
    <row r="6" spans="1:12">
      <c r="A6" s="59"/>
      <c r="B6" s="12">
        <v>14</v>
      </c>
      <c r="C6" s="56" t="s">
        <v>8</v>
      </c>
      <c r="D6" s="56"/>
      <c r="E6" s="15">
        <f>RA!D10</f>
        <v>211295.00039999999</v>
      </c>
      <c r="F6" s="25">
        <f>RA!I10</f>
        <v>40871.949399999998</v>
      </c>
      <c r="G6" s="16">
        <f t="shared" si="0"/>
        <v>170423.05099999998</v>
      </c>
      <c r="H6" s="27">
        <f>RA!J10</f>
        <v>19.343547799344901</v>
      </c>
      <c r="I6" s="20">
        <f>VLOOKUP(B6,RMS!B:D,3,FALSE)</f>
        <v>211298.066796581</v>
      </c>
      <c r="J6" s="21">
        <f>VLOOKUP(B6,RMS!B:E,4,FALSE)</f>
        <v>170423.050882051</v>
      </c>
      <c r="K6" s="22">
        <f t="shared" si="1"/>
        <v>-3.0663965810090303</v>
      </c>
      <c r="L6" s="22">
        <f t="shared" si="2"/>
        <v>1.1794897727668285E-4</v>
      </c>
    </row>
    <row r="7" spans="1:12">
      <c r="A7" s="59"/>
      <c r="B7" s="12">
        <v>15</v>
      </c>
      <c r="C7" s="56" t="s">
        <v>9</v>
      </c>
      <c r="D7" s="56"/>
      <c r="E7" s="15">
        <f>RA!D11</f>
        <v>75286.9761</v>
      </c>
      <c r="F7" s="25">
        <f>RA!I11</f>
        <v>13996.8068</v>
      </c>
      <c r="G7" s="16">
        <f t="shared" si="0"/>
        <v>61290.169300000001</v>
      </c>
      <c r="H7" s="27">
        <f>RA!J11</f>
        <v>18.5912723887445</v>
      </c>
      <c r="I7" s="20">
        <f>VLOOKUP(B7,RMS!B:D,3,FALSE)</f>
        <v>75287.029006633398</v>
      </c>
      <c r="J7" s="21">
        <f>VLOOKUP(B7,RMS!B:E,4,FALSE)</f>
        <v>61290.169542372001</v>
      </c>
      <c r="K7" s="22">
        <f t="shared" si="1"/>
        <v>-5.2906633398379199E-2</v>
      </c>
      <c r="L7" s="22">
        <f t="shared" si="2"/>
        <v>-2.4237199977505952E-4</v>
      </c>
    </row>
    <row r="8" spans="1:12">
      <c r="A8" s="59"/>
      <c r="B8" s="12">
        <v>16</v>
      </c>
      <c r="C8" s="56" t="s">
        <v>10</v>
      </c>
      <c r="D8" s="56"/>
      <c r="E8" s="15">
        <f>RA!D12</f>
        <v>284992.07709999999</v>
      </c>
      <c r="F8" s="25">
        <f>RA!I12</f>
        <v>10634.2047</v>
      </c>
      <c r="G8" s="16">
        <f t="shared" si="0"/>
        <v>274357.87239999999</v>
      </c>
      <c r="H8" s="27">
        <f>RA!J12</f>
        <v>3.7314036264483899</v>
      </c>
      <c r="I8" s="20">
        <f>VLOOKUP(B8,RMS!B:D,3,FALSE)</f>
        <v>284992.113108547</v>
      </c>
      <c r="J8" s="21">
        <f>VLOOKUP(B8,RMS!B:E,4,FALSE)</f>
        <v>274357.869224786</v>
      </c>
      <c r="K8" s="22">
        <f t="shared" si="1"/>
        <v>-3.600854700198397E-2</v>
      </c>
      <c r="L8" s="22">
        <f t="shared" si="2"/>
        <v>3.1752139911986887E-3</v>
      </c>
    </row>
    <row r="9" spans="1:12">
      <c r="A9" s="59"/>
      <c r="B9" s="12">
        <v>17</v>
      </c>
      <c r="C9" s="56" t="s">
        <v>11</v>
      </c>
      <c r="D9" s="56"/>
      <c r="E9" s="15">
        <f>RA!D13</f>
        <v>468607.03879999998</v>
      </c>
      <c r="F9" s="25">
        <f>RA!I13</f>
        <v>105974.0742</v>
      </c>
      <c r="G9" s="16">
        <f t="shared" si="0"/>
        <v>362632.96459999995</v>
      </c>
      <c r="H9" s="27">
        <f>RA!J13</f>
        <v>22.614699615135201</v>
      </c>
      <c r="I9" s="20">
        <f>VLOOKUP(B9,RMS!B:D,3,FALSE)</f>
        <v>468607.54798119701</v>
      </c>
      <c r="J9" s="21">
        <f>VLOOKUP(B9,RMS!B:E,4,FALSE)</f>
        <v>362632.96338974399</v>
      </c>
      <c r="K9" s="22">
        <f t="shared" si="1"/>
        <v>-0.50918119703419507</v>
      </c>
      <c r="L9" s="22">
        <f t="shared" si="2"/>
        <v>1.21025595581159E-3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194487.965</v>
      </c>
      <c r="F10" s="25">
        <f>RA!I14</f>
        <v>26709.880700000002</v>
      </c>
      <c r="G10" s="16">
        <f t="shared" si="0"/>
        <v>167778.08429999999</v>
      </c>
      <c r="H10" s="27">
        <f>RA!J14</f>
        <v>13.733436256582801</v>
      </c>
      <c r="I10" s="20">
        <f>VLOOKUP(B10,RMS!B:D,3,FALSE)</f>
        <v>194487.95150085501</v>
      </c>
      <c r="J10" s="21">
        <f>VLOOKUP(B10,RMS!B:E,4,FALSE)</f>
        <v>167778.08421282101</v>
      </c>
      <c r="K10" s="22">
        <f t="shared" si="1"/>
        <v>1.3499144988600165E-2</v>
      </c>
      <c r="L10" s="22">
        <f t="shared" si="2"/>
        <v>8.7178981630131602E-5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153123.1458</v>
      </c>
      <c r="F11" s="25">
        <f>RA!I15</f>
        <v>19255.138299999999</v>
      </c>
      <c r="G11" s="16">
        <f t="shared" si="0"/>
        <v>133868.00750000001</v>
      </c>
      <c r="H11" s="27">
        <f>RA!J15</f>
        <v>12.574936466593901</v>
      </c>
      <c r="I11" s="20">
        <f>VLOOKUP(B11,RMS!B:D,3,FALSE)</f>
        <v>153123.248601709</v>
      </c>
      <c r="J11" s="21">
        <f>VLOOKUP(B11,RMS!B:E,4,FALSE)</f>
        <v>133868.00867350399</v>
      </c>
      <c r="K11" s="22">
        <f t="shared" si="1"/>
        <v>-0.10280170899932273</v>
      </c>
      <c r="L11" s="22">
        <f t="shared" si="2"/>
        <v>-1.1735039879567921E-3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1343420.1564</v>
      </c>
      <c r="F12" s="25">
        <f>RA!I16</f>
        <v>26021.814600000002</v>
      </c>
      <c r="G12" s="16">
        <f t="shared" si="0"/>
        <v>1317398.3418000001</v>
      </c>
      <c r="H12" s="27">
        <f>RA!J16</f>
        <v>1.93698259446482</v>
      </c>
      <c r="I12" s="20">
        <f>VLOOKUP(B12,RMS!B:D,3,FALSE)</f>
        <v>1343419.6403000001</v>
      </c>
      <c r="J12" s="21">
        <f>VLOOKUP(B12,RMS!B:E,4,FALSE)</f>
        <v>1317398.3418000001</v>
      </c>
      <c r="K12" s="22">
        <f t="shared" si="1"/>
        <v>0.51609999989159405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799232.16709999996</v>
      </c>
      <c r="F13" s="25">
        <f>RA!I17</f>
        <v>86557.379199999996</v>
      </c>
      <c r="G13" s="16">
        <f t="shared" si="0"/>
        <v>712674.7879</v>
      </c>
      <c r="H13" s="27">
        <f>RA!J17</f>
        <v>10.8300670021919</v>
      </c>
      <c r="I13" s="20">
        <f>VLOOKUP(B13,RMS!B:D,3,FALSE)</f>
        <v>799232.22289572598</v>
      </c>
      <c r="J13" s="21">
        <f>VLOOKUP(B13,RMS!B:E,4,FALSE)</f>
        <v>712674.78495213704</v>
      </c>
      <c r="K13" s="22">
        <f t="shared" si="1"/>
        <v>-5.5795726017095149E-2</v>
      </c>
      <c r="L13" s="22">
        <f t="shared" si="2"/>
        <v>2.947862958535552E-3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2213510.8538000002</v>
      </c>
      <c r="F14" s="25">
        <f>RA!I18</f>
        <v>276966.90259999997</v>
      </c>
      <c r="G14" s="16">
        <f t="shared" si="0"/>
        <v>1936543.9512000002</v>
      </c>
      <c r="H14" s="27">
        <f>RA!J18</f>
        <v>12.5125613061496</v>
      </c>
      <c r="I14" s="20">
        <f>VLOOKUP(B14,RMS!B:D,3,FALSE)</f>
        <v>2213511.3598017101</v>
      </c>
      <c r="J14" s="21">
        <f>VLOOKUP(B14,RMS!B:E,4,FALSE)</f>
        <v>1936543.94780342</v>
      </c>
      <c r="K14" s="22">
        <f t="shared" si="1"/>
        <v>-0.50600170996040106</v>
      </c>
      <c r="L14" s="22">
        <f t="shared" si="2"/>
        <v>3.3965802285820246E-3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669423.50080000004</v>
      </c>
      <c r="F15" s="25">
        <f>RA!I19</f>
        <v>52257.178</v>
      </c>
      <c r="G15" s="16">
        <f t="shared" si="0"/>
        <v>617166.32280000008</v>
      </c>
      <c r="H15" s="27">
        <f>RA!J19</f>
        <v>7.8062957063129099</v>
      </c>
      <c r="I15" s="20">
        <f>VLOOKUP(B15,RMS!B:D,3,FALSE)</f>
        <v>669423.52781965805</v>
      </c>
      <c r="J15" s="21">
        <f>VLOOKUP(B15,RMS!B:E,4,FALSE)</f>
        <v>617166.32245213701</v>
      </c>
      <c r="K15" s="22">
        <f t="shared" si="1"/>
        <v>-2.7019658009521663E-2</v>
      </c>
      <c r="L15" s="22">
        <f t="shared" si="2"/>
        <v>3.4786306787282228E-4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1525329.1963</v>
      </c>
      <c r="F16" s="25">
        <f>RA!I20</f>
        <v>15434.9468</v>
      </c>
      <c r="G16" s="16">
        <f t="shared" si="0"/>
        <v>1509894.2494999999</v>
      </c>
      <c r="H16" s="27">
        <f>RA!J20</f>
        <v>1.01190922178902</v>
      </c>
      <c r="I16" s="20">
        <f>VLOOKUP(B16,RMS!B:D,3,FALSE)</f>
        <v>1525329.1676</v>
      </c>
      <c r="J16" s="21">
        <f>VLOOKUP(B16,RMS!B:E,4,FALSE)</f>
        <v>1509894.2494999999</v>
      </c>
      <c r="K16" s="22">
        <f t="shared" si="1"/>
        <v>2.869999990798533E-2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453585.58519999997</v>
      </c>
      <c r="F17" s="25">
        <f>RA!I21</f>
        <v>44776.773099999999</v>
      </c>
      <c r="G17" s="16">
        <f t="shared" si="0"/>
        <v>408808.81209999998</v>
      </c>
      <c r="H17" s="27">
        <f>RA!J21</f>
        <v>9.8717363516427703</v>
      </c>
      <c r="I17" s="20">
        <f>VLOOKUP(B17,RMS!B:D,3,FALSE)</f>
        <v>453585.492571485</v>
      </c>
      <c r="J17" s="21">
        <f>VLOOKUP(B17,RMS!B:E,4,FALSE)</f>
        <v>408808.81192861398</v>
      </c>
      <c r="K17" s="22">
        <f t="shared" si="1"/>
        <v>9.2628514976240695E-2</v>
      </c>
      <c r="L17" s="22">
        <f t="shared" si="2"/>
        <v>1.7138599650934339E-4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1439233.2696</v>
      </c>
      <c r="F18" s="25">
        <f>RA!I22</f>
        <v>182078.38200000001</v>
      </c>
      <c r="G18" s="16">
        <f t="shared" si="0"/>
        <v>1257154.8876</v>
      </c>
      <c r="H18" s="27">
        <f>RA!J22</f>
        <v>12.6510681656633</v>
      </c>
      <c r="I18" s="20">
        <f>VLOOKUP(B18,RMS!B:D,3,FALSE)</f>
        <v>1439233.7611354</v>
      </c>
      <c r="J18" s="21">
        <f>VLOOKUP(B18,RMS!B:E,4,FALSE)</f>
        <v>1257154.8850300901</v>
      </c>
      <c r="K18" s="22">
        <f t="shared" si="1"/>
        <v>-0.49153540004044771</v>
      </c>
      <c r="L18" s="22">
        <f t="shared" si="2"/>
        <v>2.5699099060148001E-3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4397183.3835000005</v>
      </c>
      <c r="F19" s="25">
        <f>RA!I23</f>
        <v>377367.74180000002</v>
      </c>
      <c r="G19" s="16">
        <f t="shared" si="0"/>
        <v>4019815.6417000005</v>
      </c>
      <c r="H19" s="27">
        <f>RA!J23</f>
        <v>8.5820332901292105</v>
      </c>
      <c r="I19" s="20">
        <f>VLOOKUP(B19,RMS!B:D,3,FALSE)</f>
        <v>4397185.9219692303</v>
      </c>
      <c r="J19" s="21">
        <f>VLOOKUP(B19,RMS!B:E,4,FALSE)</f>
        <v>4019815.7122905999</v>
      </c>
      <c r="K19" s="22">
        <f t="shared" si="1"/>
        <v>-2.538469229824841</v>
      </c>
      <c r="L19" s="22">
        <f t="shared" si="2"/>
        <v>-7.0590599440038204E-2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393824.72489999997</v>
      </c>
      <c r="F20" s="25">
        <f>RA!I24</f>
        <v>68040.294299999994</v>
      </c>
      <c r="G20" s="16">
        <f t="shared" si="0"/>
        <v>325784.43059999996</v>
      </c>
      <c r="H20" s="27">
        <f>RA!J24</f>
        <v>17.276795995293799</v>
      </c>
      <c r="I20" s="20">
        <f>VLOOKUP(B20,RMS!B:D,3,FALSE)</f>
        <v>393824.76493412798</v>
      </c>
      <c r="J20" s="21">
        <f>VLOOKUP(B20,RMS!B:E,4,FALSE)</f>
        <v>325784.41133125499</v>
      </c>
      <c r="K20" s="22">
        <f t="shared" si="1"/>
        <v>-4.0034128003753722E-2</v>
      </c>
      <c r="L20" s="22">
        <f t="shared" si="2"/>
        <v>1.9268744974397123E-2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295646.25660000002</v>
      </c>
      <c r="F21" s="25">
        <f>RA!I25</f>
        <v>27625.556199999999</v>
      </c>
      <c r="G21" s="16">
        <f t="shared" si="0"/>
        <v>268020.70040000003</v>
      </c>
      <c r="H21" s="27">
        <f>RA!J25</f>
        <v>9.3441251439136295</v>
      </c>
      <c r="I21" s="20">
        <f>VLOOKUP(B21,RMS!B:D,3,FALSE)</f>
        <v>295646.25705761998</v>
      </c>
      <c r="J21" s="21">
        <f>VLOOKUP(B21,RMS!B:E,4,FALSE)</f>
        <v>268020.70879213698</v>
      </c>
      <c r="K21" s="22">
        <f t="shared" si="1"/>
        <v>-4.5761995716020465E-4</v>
      </c>
      <c r="L21" s="22">
        <f t="shared" si="2"/>
        <v>-8.3921369514428079E-3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562753.22829999996</v>
      </c>
      <c r="F22" s="25">
        <f>RA!I26</f>
        <v>111731.9102</v>
      </c>
      <c r="G22" s="16">
        <f t="shared" si="0"/>
        <v>451021.31809999997</v>
      </c>
      <c r="H22" s="27">
        <f>RA!J26</f>
        <v>19.854512525414901</v>
      </c>
      <c r="I22" s="20">
        <f>VLOOKUP(B22,RMS!B:D,3,FALSE)</f>
        <v>562753.20882713899</v>
      </c>
      <c r="J22" s="21">
        <f>VLOOKUP(B22,RMS!B:E,4,FALSE)</f>
        <v>451021.28770840302</v>
      </c>
      <c r="K22" s="22">
        <f t="shared" si="1"/>
        <v>1.9472860964015126E-2</v>
      </c>
      <c r="L22" s="22">
        <f t="shared" si="2"/>
        <v>3.0391596956178546E-2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408520.70189999999</v>
      </c>
      <c r="F23" s="25">
        <f>RA!I27</f>
        <v>123749.71649999999</v>
      </c>
      <c r="G23" s="16">
        <f t="shared" si="0"/>
        <v>284770.98540000001</v>
      </c>
      <c r="H23" s="27">
        <f>RA!J27</f>
        <v>30.292153108630501</v>
      </c>
      <c r="I23" s="20">
        <f>VLOOKUP(B23,RMS!B:D,3,FALSE)</f>
        <v>408520.72521488502</v>
      </c>
      <c r="J23" s="21">
        <f>VLOOKUP(B23,RMS!B:E,4,FALSE)</f>
        <v>284770.96612175897</v>
      </c>
      <c r="K23" s="22">
        <f t="shared" si="1"/>
        <v>-2.3314885038416833E-2</v>
      </c>
      <c r="L23" s="22">
        <f t="shared" si="2"/>
        <v>1.9278241030406207E-2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1186970.1817999999</v>
      </c>
      <c r="F24" s="25">
        <f>RA!I28</f>
        <v>70474.196599999996</v>
      </c>
      <c r="G24" s="16">
        <f t="shared" si="0"/>
        <v>1116495.9852</v>
      </c>
      <c r="H24" s="27">
        <f>RA!J28</f>
        <v>5.9373181972548199</v>
      </c>
      <c r="I24" s="20">
        <f>VLOOKUP(B24,RMS!B:D,3,FALSE)</f>
        <v>1186970.1815982801</v>
      </c>
      <c r="J24" s="21">
        <f>VLOOKUP(B24,RMS!B:E,4,FALSE)</f>
        <v>1116495.9552553899</v>
      </c>
      <c r="K24" s="22">
        <f t="shared" si="1"/>
        <v>2.0171981304883957E-4</v>
      </c>
      <c r="L24" s="22">
        <f t="shared" si="2"/>
        <v>2.9944610083475709E-2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784856.40930000006</v>
      </c>
      <c r="F25" s="25">
        <f>RA!I29</f>
        <v>133325.83540000001</v>
      </c>
      <c r="G25" s="16">
        <f t="shared" si="0"/>
        <v>651530.57390000008</v>
      </c>
      <c r="H25" s="27">
        <f>RA!J29</f>
        <v>16.987290136155099</v>
      </c>
      <c r="I25" s="20">
        <f>VLOOKUP(B25,RMS!B:D,3,FALSE)</f>
        <v>784856.40852035396</v>
      </c>
      <c r="J25" s="21">
        <f>VLOOKUP(B25,RMS!B:E,4,FALSE)</f>
        <v>651530.57516971102</v>
      </c>
      <c r="K25" s="22">
        <f t="shared" si="1"/>
        <v>7.7964609954506159E-4</v>
      </c>
      <c r="L25" s="22">
        <f t="shared" si="2"/>
        <v>-1.2697109486907721E-3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1448406.2862</v>
      </c>
      <c r="F26" s="25">
        <f>RA!I30</f>
        <v>223989.329</v>
      </c>
      <c r="G26" s="16">
        <f t="shared" si="0"/>
        <v>1224416.9572000001</v>
      </c>
      <c r="H26" s="27">
        <f>RA!J30</f>
        <v>15.4645372043815</v>
      </c>
      <c r="I26" s="20">
        <f>VLOOKUP(B26,RMS!B:D,3,FALSE)</f>
        <v>1448406.2450000001</v>
      </c>
      <c r="J26" s="21">
        <f>VLOOKUP(B26,RMS!B:E,4,FALSE)</f>
        <v>1224416.94056235</v>
      </c>
      <c r="K26" s="22">
        <f t="shared" si="1"/>
        <v>4.1199999861419201E-2</v>
      </c>
      <c r="L26" s="22">
        <f t="shared" si="2"/>
        <v>1.6637650085613132E-2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1411475.6832000001</v>
      </c>
      <c r="F27" s="25">
        <f>RA!I31</f>
        <v>23838.273499999999</v>
      </c>
      <c r="G27" s="16">
        <f t="shared" si="0"/>
        <v>1387637.4097000002</v>
      </c>
      <c r="H27" s="27">
        <f>RA!J31</f>
        <v>1.68889012993518</v>
      </c>
      <c r="I27" s="20">
        <f>VLOOKUP(B27,RMS!B:D,3,FALSE)</f>
        <v>1411475.4619752199</v>
      </c>
      <c r="J27" s="21">
        <f>VLOOKUP(B27,RMS!B:E,4,FALSE)</f>
        <v>1387637.6575177</v>
      </c>
      <c r="K27" s="22">
        <f t="shared" si="1"/>
        <v>0.22122478019446135</v>
      </c>
      <c r="L27" s="22">
        <f t="shared" si="2"/>
        <v>-0.2478176997974515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170401.80549999999</v>
      </c>
      <c r="F28" s="25">
        <f>RA!I32</f>
        <v>39642.214500000002</v>
      </c>
      <c r="G28" s="16">
        <f t="shared" si="0"/>
        <v>130759.59099999999</v>
      </c>
      <c r="H28" s="27">
        <f>RA!J32</f>
        <v>23.263963890335699</v>
      </c>
      <c r="I28" s="20">
        <f>VLOOKUP(B28,RMS!B:D,3,FALSE)</f>
        <v>170401.71476275599</v>
      </c>
      <c r="J28" s="21">
        <f>VLOOKUP(B28,RMS!B:E,4,FALSE)</f>
        <v>130759.60757252001</v>
      </c>
      <c r="K28" s="22">
        <f t="shared" si="1"/>
        <v>9.0737243997864425E-2</v>
      </c>
      <c r="L28" s="22">
        <f t="shared" si="2"/>
        <v>-1.6572520020417869E-2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142.8442</v>
      </c>
      <c r="F29" s="25">
        <f>RA!I33</f>
        <v>30.948499999999999</v>
      </c>
      <c r="G29" s="16">
        <f t="shared" si="0"/>
        <v>111.89570000000001</v>
      </c>
      <c r="H29" s="27">
        <f>RA!J33</f>
        <v>21.665912931711599</v>
      </c>
      <c r="I29" s="20">
        <f>VLOOKUP(B29,RMS!B:D,3,FALSE)</f>
        <v>142.84399999999999</v>
      </c>
      <c r="J29" s="21">
        <f>VLOOKUP(B29,RMS!B:E,4,FALSE)</f>
        <v>111.89570000000001</v>
      </c>
      <c r="K29" s="22">
        <f t="shared" si="1"/>
        <v>2.0000000000663931E-4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382238.48420000001</v>
      </c>
      <c r="F31" s="25">
        <f>RA!I35</f>
        <v>14377.907800000001</v>
      </c>
      <c r="G31" s="16">
        <f t="shared" si="0"/>
        <v>367860.57640000002</v>
      </c>
      <c r="H31" s="27">
        <f>RA!J35</f>
        <v>3.7615018880403999</v>
      </c>
      <c r="I31" s="20">
        <f>VLOOKUP(B31,RMS!B:D,3,FALSE)</f>
        <v>382238.4829</v>
      </c>
      <c r="J31" s="21">
        <f>VLOOKUP(B31,RMS!B:E,4,FALSE)</f>
        <v>367860.58199999999</v>
      </c>
      <c r="K31" s="22">
        <f t="shared" si="1"/>
        <v>1.3000000035390258E-3</v>
      </c>
      <c r="L31" s="22">
        <f t="shared" si="2"/>
        <v>-5.5999999749474227E-3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1089099.9309</v>
      </c>
      <c r="F35" s="25">
        <f>RA!I39</f>
        <v>47421.847600000001</v>
      </c>
      <c r="G35" s="16">
        <f t="shared" si="0"/>
        <v>1041678.0833000001</v>
      </c>
      <c r="H35" s="27">
        <f>RA!J39</f>
        <v>4.3542237268174304</v>
      </c>
      <c r="I35" s="20">
        <f>VLOOKUP(B35,RMS!B:D,3,FALSE)</f>
        <v>1089099.9316239301</v>
      </c>
      <c r="J35" s="21">
        <f>VLOOKUP(B35,RMS!B:E,4,FALSE)</f>
        <v>1041678.08401709</v>
      </c>
      <c r="K35" s="22">
        <f t="shared" si="1"/>
        <v>-7.2393007576465607E-4</v>
      </c>
      <c r="L35" s="22">
        <f t="shared" si="2"/>
        <v>-7.1708997711539268E-4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599626.98030000005</v>
      </c>
      <c r="F36" s="25">
        <f>RA!I40</f>
        <v>40025.147900000004</v>
      </c>
      <c r="G36" s="16">
        <f t="shared" si="0"/>
        <v>559601.83240000007</v>
      </c>
      <c r="H36" s="27">
        <f>RA!J40</f>
        <v>6.6750078323652096</v>
      </c>
      <c r="I36" s="20">
        <f>VLOOKUP(B36,RMS!B:D,3,FALSE)</f>
        <v>599626.97064700897</v>
      </c>
      <c r="J36" s="21">
        <f>VLOOKUP(B36,RMS!B:E,4,FALSE)</f>
        <v>559601.82783760701</v>
      </c>
      <c r="K36" s="22">
        <f t="shared" si="1"/>
        <v>9.6529910806566477E-3</v>
      </c>
      <c r="L36" s="22">
        <f t="shared" si="2"/>
        <v>4.5623930636793375E-3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42150.5772</v>
      </c>
      <c r="F39" s="25">
        <f>RA!I43</f>
        <v>5008.3756000000003</v>
      </c>
      <c r="G39" s="16">
        <f t="shared" si="0"/>
        <v>37142.2016</v>
      </c>
      <c r="H39" s="27">
        <f>RA!J43</f>
        <v>11.8821044282165</v>
      </c>
      <c r="I39" s="20">
        <f>VLOOKUP(B39,RMS!B:D,3,FALSE)</f>
        <v>42150.577187807299</v>
      </c>
      <c r="J39" s="21">
        <f>VLOOKUP(B39,RMS!B:E,4,FALSE)</f>
        <v>37142.2020119507</v>
      </c>
      <c r="K39" s="22">
        <f t="shared" si="1"/>
        <v>1.2192700523883104E-5</v>
      </c>
      <c r="L39" s="22">
        <f t="shared" si="2"/>
        <v>-4.1195069934474304E-4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24334333.969700001</v>
      </c>
      <c r="E7" s="39">
        <v>17963760</v>
      </c>
      <c r="F7" s="40">
        <v>135.46347741063099</v>
      </c>
      <c r="G7" s="41"/>
      <c r="H7" s="41"/>
      <c r="I7" s="39">
        <v>2444475.1321</v>
      </c>
      <c r="J7" s="40">
        <v>10.045375127767</v>
      </c>
      <c r="K7" s="41"/>
      <c r="L7" s="41"/>
      <c r="M7" s="41"/>
      <c r="N7" s="39">
        <v>529946518.47189999</v>
      </c>
      <c r="O7" s="39">
        <v>1883778263.9946001</v>
      </c>
      <c r="P7" s="39">
        <v>1370346</v>
      </c>
      <c r="Q7" s="39">
        <v>1262300</v>
      </c>
      <c r="R7" s="40">
        <v>8.5594549631624801</v>
      </c>
      <c r="S7" s="39">
        <v>17.757802751786802</v>
      </c>
      <c r="T7" s="39">
        <v>17.945603557236801</v>
      </c>
      <c r="U7" s="42">
        <v>-1.0575678087826901</v>
      </c>
    </row>
    <row r="8" spans="1:23" ht="12" thickBot="1">
      <c r="A8" s="70">
        <v>41517</v>
      </c>
      <c r="B8" s="60" t="s">
        <v>6</v>
      </c>
      <c r="C8" s="61"/>
      <c r="D8" s="43">
        <v>985922.65509999997</v>
      </c>
      <c r="E8" s="43">
        <v>506601</v>
      </c>
      <c r="F8" s="44">
        <v>194.61522087402099</v>
      </c>
      <c r="G8" s="45"/>
      <c r="H8" s="45"/>
      <c r="I8" s="43">
        <v>177539.7948</v>
      </c>
      <c r="J8" s="44">
        <v>18.007476943715499</v>
      </c>
      <c r="K8" s="45"/>
      <c r="L8" s="45"/>
      <c r="M8" s="45"/>
      <c r="N8" s="43">
        <v>17547973.221500002</v>
      </c>
      <c r="O8" s="43">
        <v>59656266.714000002</v>
      </c>
      <c r="P8" s="43">
        <v>46811</v>
      </c>
      <c r="Q8" s="43">
        <v>41106</v>
      </c>
      <c r="R8" s="44">
        <v>13.8787524935533</v>
      </c>
      <c r="S8" s="43">
        <v>21.061772982845898</v>
      </c>
      <c r="T8" s="43">
        <v>21.091059003551798</v>
      </c>
      <c r="U8" s="46">
        <v>-0.13904822129520999</v>
      </c>
    </row>
    <row r="9" spans="1:23" ht="12" thickBot="1">
      <c r="A9" s="71"/>
      <c r="B9" s="60" t="s">
        <v>7</v>
      </c>
      <c r="C9" s="61"/>
      <c r="D9" s="43">
        <v>343586.90419999999</v>
      </c>
      <c r="E9" s="43">
        <v>114729</v>
      </c>
      <c r="F9" s="44">
        <v>299.47694497468001</v>
      </c>
      <c r="G9" s="45"/>
      <c r="H9" s="45"/>
      <c r="I9" s="43">
        <v>58750.611499999999</v>
      </c>
      <c r="J9" s="44">
        <v>17.099199876896801</v>
      </c>
      <c r="K9" s="45"/>
      <c r="L9" s="45"/>
      <c r="M9" s="45"/>
      <c r="N9" s="43">
        <v>4888722.1322999997</v>
      </c>
      <c r="O9" s="43">
        <v>13415647.273600001</v>
      </c>
      <c r="P9" s="43">
        <v>16728</v>
      </c>
      <c r="Q9" s="43">
        <v>14277</v>
      </c>
      <c r="R9" s="44">
        <v>17.167472158016398</v>
      </c>
      <c r="S9" s="43">
        <v>20.539628419416498</v>
      </c>
      <c r="T9" s="43">
        <v>20.480978643972801</v>
      </c>
      <c r="U9" s="46">
        <v>0.28554448136111199</v>
      </c>
    </row>
    <row r="10" spans="1:23" ht="12" thickBot="1">
      <c r="A10" s="71"/>
      <c r="B10" s="60" t="s">
        <v>8</v>
      </c>
      <c r="C10" s="61"/>
      <c r="D10" s="43">
        <v>211295.00039999999</v>
      </c>
      <c r="E10" s="43">
        <v>152301</v>
      </c>
      <c r="F10" s="44">
        <v>138.735136604487</v>
      </c>
      <c r="G10" s="45"/>
      <c r="H10" s="45"/>
      <c r="I10" s="43">
        <v>40871.949399999998</v>
      </c>
      <c r="J10" s="44">
        <v>19.343547799344901</v>
      </c>
      <c r="K10" s="45"/>
      <c r="L10" s="45"/>
      <c r="M10" s="45"/>
      <c r="N10" s="43">
        <v>4940628.3421</v>
      </c>
      <c r="O10" s="43">
        <v>18388183.5986</v>
      </c>
      <c r="P10" s="43">
        <v>128945</v>
      </c>
      <c r="Q10" s="43">
        <v>116581</v>
      </c>
      <c r="R10" s="44">
        <v>10.6055017541452</v>
      </c>
      <c r="S10" s="43">
        <v>1.6386443863662801</v>
      </c>
      <c r="T10" s="43">
        <v>1.6905046679990701</v>
      </c>
      <c r="U10" s="46">
        <v>-3.1648283217687498</v>
      </c>
    </row>
    <row r="11" spans="1:23" ht="12" thickBot="1">
      <c r="A11" s="71"/>
      <c r="B11" s="60" t="s">
        <v>9</v>
      </c>
      <c r="C11" s="61"/>
      <c r="D11" s="43">
        <v>75286.9761</v>
      </c>
      <c r="E11" s="43">
        <v>46491</v>
      </c>
      <c r="F11" s="44">
        <v>161.93881848099599</v>
      </c>
      <c r="G11" s="45"/>
      <c r="H11" s="45"/>
      <c r="I11" s="43">
        <v>13996.8068</v>
      </c>
      <c r="J11" s="44">
        <v>18.5912723887445</v>
      </c>
      <c r="K11" s="45"/>
      <c r="L11" s="45"/>
      <c r="M11" s="45"/>
      <c r="N11" s="43">
        <v>1366778.7541</v>
      </c>
      <c r="O11" s="43">
        <v>6045302.0484999996</v>
      </c>
      <c r="P11" s="43">
        <v>3824</v>
      </c>
      <c r="Q11" s="43">
        <v>3267</v>
      </c>
      <c r="R11" s="44">
        <v>17.049280685644302</v>
      </c>
      <c r="S11" s="43">
        <v>19.688016762552301</v>
      </c>
      <c r="T11" s="43">
        <v>21.105884389347999</v>
      </c>
      <c r="U11" s="46">
        <v>-7.2016782792088296</v>
      </c>
    </row>
    <row r="12" spans="1:23" ht="12" thickBot="1">
      <c r="A12" s="71"/>
      <c r="B12" s="60" t="s">
        <v>10</v>
      </c>
      <c r="C12" s="61"/>
      <c r="D12" s="43">
        <v>284992.07709999999</v>
      </c>
      <c r="E12" s="43">
        <v>188516</v>
      </c>
      <c r="F12" s="44">
        <v>151.176598856331</v>
      </c>
      <c r="G12" s="45"/>
      <c r="H12" s="45"/>
      <c r="I12" s="43">
        <v>10634.2047</v>
      </c>
      <c r="J12" s="44">
        <v>3.7314036264483899</v>
      </c>
      <c r="K12" s="45"/>
      <c r="L12" s="45"/>
      <c r="M12" s="45"/>
      <c r="N12" s="43">
        <v>4917475.9759999998</v>
      </c>
      <c r="O12" s="43">
        <v>22975839.0035</v>
      </c>
      <c r="P12" s="43">
        <v>4244</v>
      </c>
      <c r="Q12" s="43">
        <v>3714</v>
      </c>
      <c r="R12" s="44">
        <v>14.270328486806701</v>
      </c>
      <c r="S12" s="43">
        <v>67.151761804901</v>
      </c>
      <c r="T12" s="43">
        <v>78.769828082929493</v>
      </c>
      <c r="U12" s="46">
        <v>-17.301208435577401</v>
      </c>
    </row>
    <row r="13" spans="1:23" ht="12" thickBot="1">
      <c r="A13" s="71"/>
      <c r="B13" s="60" t="s">
        <v>11</v>
      </c>
      <c r="C13" s="61"/>
      <c r="D13" s="43">
        <v>468607.03879999998</v>
      </c>
      <c r="E13" s="43">
        <v>368323</v>
      </c>
      <c r="F13" s="44">
        <v>127.22719971329499</v>
      </c>
      <c r="G13" s="45"/>
      <c r="H13" s="45"/>
      <c r="I13" s="43">
        <v>105974.0742</v>
      </c>
      <c r="J13" s="44">
        <v>22.614699615135201</v>
      </c>
      <c r="K13" s="45"/>
      <c r="L13" s="45"/>
      <c r="M13" s="45"/>
      <c r="N13" s="43">
        <v>9250080.1939000003</v>
      </c>
      <c r="O13" s="43">
        <v>33006416.708099999</v>
      </c>
      <c r="P13" s="43">
        <v>21680</v>
      </c>
      <c r="Q13" s="43">
        <v>20499</v>
      </c>
      <c r="R13" s="44">
        <v>5.7612566466656903</v>
      </c>
      <c r="S13" s="43">
        <v>21.6147158118081</v>
      </c>
      <c r="T13" s="43">
        <v>21.6488639348261</v>
      </c>
      <c r="U13" s="46">
        <v>-0.157985528541219</v>
      </c>
    </row>
    <row r="14" spans="1:23" ht="12" thickBot="1">
      <c r="A14" s="71"/>
      <c r="B14" s="60" t="s">
        <v>12</v>
      </c>
      <c r="C14" s="61"/>
      <c r="D14" s="43">
        <v>194487.965</v>
      </c>
      <c r="E14" s="43">
        <v>163013</v>
      </c>
      <c r="F14" s="44">
        <v>119.30825455638499</v>
      </c>
      <c r="G14" s="45"/>
      <c r="H14" s="45"/>
      <c r="I14" s="43">
        <v>26709.880700000002</v>
      </c>
      <c r="J14" s="44">
        <v>13.733436256582801</v>
      </c>
      <c r="K14" s="45"/>
      <c r="L14" s="45"/>
      <c r="M14" s="45"/>
      <c r="N14" s="43">
        <v>4365106.5548999999</v>
      </c>
      <c r="O14" s="43">
        <v>17779106.277199998</v>
      </c>
      <c r="P14" s="43">
        <v>3808</v>
      </c>
      <c r="Q14" s="43">
        <v>3865</v>
      </c>
      <c r="R14" s="44">
        <v>-1.47477360931436</v>
      </c>
      <c r="S14" s="43">
        <v>51.0735202205882</v>
      </c>
      <c r="T14" s="43">
        <v>49.350605588615799</v>
      </c>
      <c r="U14" s="46">
        <v>3.3734009806473599</v>
      </c>
    </row>
    <row r="15" spans="1:23" ht="12" thickBot="1">
      <c r="A15" s="71"/>
      <c r="B15" s="60" t="s">
        <v>13</v>
      </c>
      <c r="C15" s="61"/>
      <c r="D15" s="43">
        <v>153123.1458</v>
      </c>
      <c r="E15" s="43">
        <v>99651</v>
      </c>
      <c r="F15" s="44">
        <v>153.65941716590899</v>
      </c>
      <c r="G15" s="45"/>
      <c r="H15" s="45"/>
      <c r="I15" s="43">
        <v>19255.138299999999</v>
      </c>
      <c r="J15" s="44">
        <v>12.574936466593901</v>
      </c>
      <c r="K15" s="45"/>
      <c r="L15" s="45"/>
      <c r="M15" s="45"/>
      <c r="N15" s="43">
        <v>2930982.3404000001</v>
      </c>
      <c r="O15" s="43">
        <v>11938533.251599999</v>
      </c>
      <c r="P15" s="43">
        <v>6406</v>
      </c>
      <c r="Q15" s="43">
        <v>7422</v>
      </c>
      <c r="R15" s="44">
        <v>-13.689032605766601</v>
      </c>
      <c r="S15" s="43">
        <v>23.903082391508001</v>
      </c>
      <c r="T15" s="43">
        <v>24.197333265966002</v>
      </c>
      <c r="U15" s="46">
        <v>-1.2310164423088199</v>
      </c>
    </row>
    <row r="16" spans="1:23" ht="12" thickBot="1">
      <c r="A16" s="71"/>
      <c r="B16" s="60" t="s">
        <v>14</v>
      </c>
      <c r="C16" s="61"/>
      <c r="D16" s="43">
        <v>1343420.1564</v>
      </c>
      <c r="E16" s="43">
        <v>1134215</v>
      </c>
      <c r="F16" s="44">
        <v>118.444929435777</v>
      </c>
      <c r="G16" s="45"/>
      <c r="H16" s="45"/>
      <c r="I16" s="43">
        <v>26021.814600000002</v>
      </c>
      <c r="J16" s="44">
        <v>1.93698259446482</v>
      </c>
      <c r="K16" s="45"/>
      <c r="L16" s="45"/>
      <c r="M16" s="45"/>
      <c r="N16" s="43">
        <v>27678885.8517</v>
      </c>
      <c r="O16" s="43">
        <v>103613740.6964</v>
      </c>
      <c r="P16" s="43">
        <v>80836</v>
      </c>
      <c r="Q16" s="43">
        <v>78594</v>
      </c>
      <c r="R16" s="44">
        <v>2.8526350612005902</v>
      </c>
      <c r="S16" s="43">
        <v>16.619082542431599</v>
      </c>
      <c r="T16" s="43">
        <v>15.201266105555099</v>
      </c>
      <c r="U16" s="46">
        <v>8.5312557613003808</v>
      </c>
    </row>
    <row r="17" spans="1:21" ht="12" thickBot="1">
      <c r="A17" s="71"/>
      <c r="B17" s="60" t="s">
        <v>15</v>
      </c>
      <c r="C17" s="61"/>
      <c r="D17" s="43">
        <v>799232.16709999996</v>
      </c>
      <c r="E17" s="43">
        <v>718069</v>
      </c>
      <c r="F17" s="44">
        <v>111.30297605104801</v>
      </c>
      <c r="G17" s="45"/>
      <c r="H17" s="45"/>
      <c r="I17" s="43">
        <v>86557.379199999996</v>
      </c>
      <c r="J17" s="44">
        <v>10.8300670021919</v>
      </c>
      <c r="K17" s="45"/>
      <c r="L17" s="45"/>
      <c r="M17" s="45"/>
      <c r="N17" s="43">
        <v>18234497.808400001</v>
      </c>
      <c r="O17" s="43">
        <v>72025708.852699995</v>
      </c>
      <c r="P17" s="43">
        <v>20373</v>
      </c>
      <c r="Q17" s="43">
        <v>19379</v>
      </c>
      <c r="R17" s="44">
        <v>5.1292636358945201</v>
      </c>
      <c r="S17" s="43">
        <v>39.2299694252197</v>
      </c>
      <c r="T17" s="43">
        <v>33.988075819185703</v>
      </c>
      <c r="U17" s="46">
        <v>13.361961997003499</v>
      </c>
    </row>
    <row r="18" spans="1:21" ht="12" thickBot="1">
      <c r="A18" s="71"/>
      <c r="B18" s="60" t="s">
        <v>16</v>
      </c>
      <c r="C18" s="61"/>
      <c r="D18" s="43">
        <v>2213510.8538000002</v>
      </c>
      <c r="E18" s="43">
        <v>1734324</v>
      </c>
      <c r="F18" s="44">
        <v>127.62960403015801</v>
      </c>
      <c r="G18" s="45"/>
      <c r="H18" s="45"/>
      <c r="I18" s="43">
        <v>276966.90259999997</v>
      </c>
      <c r="J18" s="44">
        <v>12.5125613061496</v>
      </c>
      <c r="K18" s="45"/>
      <c r="L18" s="45"/>
      <c r="M18" s="45"/>
      <c r="N18" s="43">
        <v>56161375.082699999</v>
      </c>
      <c r="O18" s="43">
        <v>187531029.5799</v>
      </c>
      <c r="P18" s="43">
        <v>127277</v>
      </c>
      <c r="Q18" s="43">
        <v>114598</v>
      </c>
      <c r="R18" s="44">
        <v>11.0638929126163</v>
      </c>
      <c r="S18" s="43">
        <v>17.391287143788698</v>
      </c>
      <c r="T18" s="43">
        <v>17.3552792736348</v>
      </c>
      <c r="U18" s="46">
        <v>0.20704545820122799</v>
      </c>
    </row>
    <row r="19" spans="1:21" ht="12" thickBot="1">
      <c r="A19" s="71"/>
      <c r="B19" s="60" t="s">
        <v>17</v>
      </c>
      <c r="C19" s="61"/>
      <c r="D19" s="43">
        <v>669423.50080000004</v>
      </c>
      <c r="E19" s="43">
        <v>497272</v>
      </c>
      <c r="F19" s="44">
        <v>134.61918241928001</v>
      </c>
      <c r="G19" s="45"/>
      <c r="H19" s="45"/>
      <c r="I19" s="43">
        <v>52257.178</v>
      </c>
      <c r="J19" s="44">
        <v>7.8062957063129099</v>
      </c>
      <c r="K19" s="45"/>
      <c r="L19" s="45"/>
      <c r="M19" s="45"/>
      <c r="N19" s="43">
        <v>16636890.426999999</v>
      </c>
      <c r="O19" s="43">
        <v>64259439.893100001</v>
      </c>
      <c r="P19" s="43">
        <v>16572</v>
      </c>
      <c r="Q19" s="43">
        <v>14673</v>
      </c>
      <c r="R19" s="44">
        <v>12.9421386219587</v>
      </c>
      <c r="S19" s="43">
        <v>40.394852811972001</v>
      </c>
      <c r="T19" s="43">
        <v>47.568942206774302</v>
      </c>
      <c r="U19" s="46">
        <v>-17.759909729578499</v>
      </c>
    </row>
    <row r="20" spans="1:21" ht="12" thickBot="1">
      <c r="A20" s="71"/>
      <c r="B20" s="60" t="s">
        <v>18</v>
      </c>
      <c r="C20" s="61"/>
      <c r="D20" s="43">
        <v>1525329.1963</v>
      </c>
      <c r="E20" s="43">
        <v>811631</v>
      </c>
      <c r="F20" s="44">
        <v>187.93382661579</v>
      </c>
      <c r="G20" s="45"/>
      <c r="H20" s="45"/>
      <c r="I20" s="43">
        <v>15434.9468</v>
      </c>
      <c r="J20" s="44">
        <v>1.01190922178902</v>
      </c>
      <c r="K20" s="45"/>
      <c r="L20" s="45"/>
      <c r="M20" s="45"/>
      <c r="N20" s="43">
        <v>30471479.57</v>
      </c>
      <c r="O20" s="43">
        <v>109782403.0906</v>
      </c>
      <c r="P20" s="43">
        <v>52121</v>
      </c>
      <c r="Q20" s="43">
        <v>50028</v>
      </c>
      <c r="R20" s="44">
        <v>4.1836571519948897</v>
      </c>
      <c r="S20" s="43">
        <v>29.265156008134898</v>
      </c>
      <c r="T20" s="43">
        <v>34.013212169185302</v>
      </c>
      <c r="U20" s="46">
        <v>-16.224263966781901</v>
      </c>
    </row>
    <row r="21" spans="1:21" ht="12" thickBot="1">
      <c r="A21" s="71"/>
      <c r="B21" s="60" t="s">
        <v>19</v>
      </c>
      <c r="C21" s="61"/>
      <c r="D21" s="43">
        <v>453585.58519999997</v>
      </c>
      <c r="E21" s="43">
        <v>381824</v>
      </c>
      <c r="F21" s="44">
        <v>118.794414494636</v>
      </c>
      <c r="G21" s="45"/>
      <c r="H21" s="45"/>
      <c r="I21" s="43">
        <v>44776.773099999999</v>
      </c>
      <c r="J21" s="44">
        <v>9.8717363516427703</v>
      </c>
      <c r="K21" s="45"/>
      <c r="L21" s="45"/>
      <c r="M21" s="45"/>
      <c r="N21" s="43">
        <v>11457895.536699999</v>
      </c>
      <c r="O21" s="43">
        <v>39523414.908399999</v>
      </c>
      <c r="P21" s="43">
        <v>43608</v>
      </c>
      <c r="Q21" s="43">
        <v>40916</v>
      </c>
      <c r="R21" s="44">
        <v>6.5793332681591599</v>
      </c>
      <c r="S21" s="43">
        <v>10.4014305907173</v>
      </c>
      <c r="T21" s="43">
        <v>10.0803607903998</v>
      </c>
      <c r="U21" s="46">
        <v>3.0867850101695802</v>
      </c>
    </row>
    <row r="22" spans="1:21" ht="12" thickBot="1">
      <c r="A22" s="71"/>
      <c r="B22" s="60" t="s">
        <v>20</v>
      </c>
      <c r="C22" s="61"/>
      <c r="D22" s="43">
        <v>1439233.2696</v>
      </c>
      <c r="E22" s="43">
        <v>1035154</v>
      </c>
      <c r="F22" s="44">
        <v>139.035667118129</v>
      </c>
      <c r="G22" s="45"/>
      <c r="H22" s="45"/>
      <c r="I22" s="43">
        <v>182078.38200000001</v>
      </c>
      <c r="J22" s="44">
        <v>12.6510681656633</v>
      </c>
      <c r="K22" s="45"/>
      <c r="L22" s="45"/>
      <c r="M22" s="45"/>
      <c r="N22" s="43">
        <v>37864245.064499997</v>
      </c>
      <c r="O22" s="43">
        <v>139497582.31720001</v>
      </c>
      <c r="P22" s="43">
        <v>99050</v>
      </c>
      <c r="Q22" s="43">
        <v>93876</v>
      </c>
      <c r="R22" s="44">
        <v>5.5115258426008804</v>
      </c>
      <c r="S22" s="43">
        <v>14.5303712226148</v>
      </c>
      <c r="T22" s="43">
        <v>14.2381221973667</v>
      </c>
      <c r="U22" s="46">
        <v>2.01129772096427</v>
      </c>
    </row>
    <row r="23" spans="1:21" ht="12" thickBot="1">
      <c r="A23" s="71"/>
      <c r="B23" s="60" t="s">
        <v>21</v>
      </c>
      <c r="C23" s="61"/>
      <c r="D23" s="43">
        <v>4397183.3835000005</v>
      </c>
      <c r="E23" s="43">
        <v>2518797</v>
      </c>
      <c r="F23" s="44">
        <v>174.574742764105</v>
      </c>
      <c r="G23" s="45"/>
      <c r="H23" s="45"/>
      <c r="I23" s="43">
        <v>377367.74180000002</v>
      </c>
      <c r="J23" s="44">
        <v>8.5820332901292105</v>
      </c>
      <c r="K23" s="45"/>
      <c r="L23" s="45"/>
      <c r="M23" s="45"/>
      <c r="N23" s="43">
        <v>82492271.990400001</v>
      </c>
      <c r="O23" s="43">
        <v>289027075.2148</v>
      </c>
      <c r="P23" s="43">
        <v>133172</v>
      </c>
      <c r="Q23" s="43">
        <v>119540</v>
      </c>
      <c r="R23" s="44">
        <v>11.403714237912</v>
      </c>
      <c r="S23" s="43">
        <v>33.018828158321597</v>
      </c>
      <c r="T23" s="43">
        <v>35.993766656349301</v>
      </c>
      <c r="U23" s="46">
        <v>-9.0098245878481205</v>
      </c>
    </row>
    <row r="24" spans="1:21" ht="12" thickBot="1">
      <c r="A24" s="71"/>
      <c r="B24" s="60" t="s">
        <v>22</v>
      </c>
      <c r="C24" s="61"/>
      <c r="D24" s="43">
        <v>393824.72489999997</v>
      </c>
      <c r="E24" s="43">
        <v>373096</v>
      </c>
      <c r="F24" s="44">
        <v>105.55586897206101</v>
      </c>
      <c r="G24" s="45"/>
      <c r="H24" s="45"/>
      <c r="I24" s="43">
        <v>68040.294299999994</v>
      </c>
      <c r="J24" s="44">
        <v>17.276795995293799</v>
      </c>
      <c r="K24" s="45"/>
      <c r="L24" s="45"/>
      <c r="M24" s="45"/>
      <c r="N24" s="43">
        <v>10505938.279200001</v>
      </c>
      <c r="O24" s="43">
        <v>33734265.7839</v>
      </c>
      <c r="P24" s="43">
        <v>43871</v>
      </c>
      <c r="Q24" s="43">
        <v>40628</v>
      </c>
      <c r="R24" s="44">
        <v>7.9821797774933598</v>
      </c>
      <c r="S24" s="43">
        <v>8.9768805110437402</v>
      </c>
      <c r="T24" s="43">
        <v>9.3399077286600392</v>
      </c>
      <c r="U24" s="46">
        <v>-4.0440241704195801</v>
      </c>
    </row>
    <row r="25" spans="1:21" ht="12" thickBot="1">
      <c r="A25" s="71"/>
      <c r="B25" s="60" t="s">
        <v>23</v>
      </c>
      <c r="C25" s="61"/>
      <c r="D25" s="43">
        <v>295646.25660000002</v>
      </c>
      <c r="E25" s="43">
        <v>219747</v>
      </c>
      <c r="F25" s="44">
        <v>134.539382380647</v>
      </c>
      <c r="G25" s="45"/>
      <c r="H25" s="45"/>
      <c r="I25" s="43">
        <v>27625.556199999999</v>
      </c>
      <c r="J25" s="44">
        <v>9.3441251439136295</v>
      </c>
      <c r="K25" s="45"/>
      <c r="L25" s="45"/>
      <c r="M25" s="45"/>
      <c r="N25" s="43">
        <v>7144301.9073000001</v>
      </c>
      <c r="O25" s="43">
        <v>24783533.4932</v>
      </c>
      <c r="P25" s="43">
        <v>22835</v>
      </c>
      <c r="Q25" s="43">
        <v>21337</v>
      </c>
      <c r="R25" s="44">
        <v>7.0206683226320399</v>
      </c>
      <c r="S25" s="43">
        <v>12.947066196628001</v>
      </c>
      <c r="T25" s="43">
        <v>12.554613507053499</v>
      </c>
      <c r="U25" s="46">
        <v>3.03120941543283</v>
      </c>
    </row>
    <row r="26" spans="1:21" ht="12" thickBot="1">
      <c r="A26" s="71"/>
      <c r="B26" s="60" t="s">
        <v>24</v>
      </c>
      <c r="C26" s="61"/>
      <c r="D26" s="43">
        <v>562753.22829999996</v>
      </c>
      <c r="E26" s="43">
        <v>531894</v>
      </c>
      <c r="F26" s="44">
        <v>105.80176281364299</v>
      </c>
      <c r="G26" s="45"/>
      <c r="H26" s="45"/>
      <c r="I26" s="43">
        <v>111731.9102</v>
      </c>
      <c r="J26" s="44">
        <v>19.854512525414901</v>
      </c>
      <c r="K26" s="45"/>
      <c r="L26" s="45"/>
      <c r="M26" s="45"/>
      <c r="N26" s="43">
        <v>16635166.3972</v>
      </c>
      <c r="O26" s="43">
        <v>64677259.293200001</v>
      </c>
      <c r="P26" s="43">
        <v>45374</v>
      </c>
      <c r="Q26" s="43">
        <v>42416</v>
      </c>
      <c r="R26" s="44">
        <v>6.9737834779328498</v>
      </c>
      <c r="S26" s="43">
        <v>12.4025483382554</v>
      </c>
      <c r="T26" s="43">
        <v>12.5924822166164</v>
      </c>
      <c r="U26" s="46">
        <v>-1.5314101036408401</v>
      </c>
    </row>
    <row r="27" spans="1:21" ht="12" thickBot="1">
      <c r="A27" s="71"/>
      <c r="B27" s="60" t="s">
        <v>25</v>
      </c>
      <c r="C27" s="61"/>
      <c r="D27" s="43">
        <v>408520.70189999999</v>
      </c>
      <c r="E27" s="43">
        <v>269866</v>
      </c>
      <c r="F27" s="44">
        <v>151.379092549636</v>
      </c>
      <c r="G27" s="45"/>
      <c r="H27" s="45"/>
      <c r="I27" s="43">
        <v>123749.71649999999</v>
      </c>
      <c r="J27" s="44">
        <v>30.292153108630501</v>
      </c>
      <c r="K27" s="45"/>
      <c r="L27" s="45"/>
      <c r="M27" s="45"/>
      <c r="N27" s="43">
        <v>8764292.0409999993</v>
      </c>
      <c r="O27" s="43">
        <v>28313695.066199999</v>
      </c>
      <c r="P27" s="43">
        <v>53151</v>
      </c>
      <c r="Q27" s="43">
        <v>48472</v>
      </c>
      <c r="R27" s="44">
        <v>9.6529955438191095</v>
      </c>
      <c r="S27" s="43">
        <v>7.6860398092227804</v>
      </c>
      <c r="T27" s="43">
        <v>6.9043966166033997</v>
      </c>
      <c r="U27" s="46">
        <v>10.1696479854483</v>
      </c>
    </row>
    <row r="28" spans="1:21" ht="12" thickBot="1">
      <c r="A28" s="71"/>
      <c r="B28" s="60" t="s">
        <v>26</v>
      </c>
      <c r="C28" s="61"/>
      <c r="D28" s="43">
        <v>1186970.1817999999</v>
      </c>
      <c r="E28" s="43">
        <v>852382</v>
      </c>
      <c r="F28" s="44">
        <v>139.253313866318</v>
      </c>
      <c r="G28" s="45"/>
      <c r="H28" s="45"/>
      <c r="I28" s="43">
        <v>70474.196599999996</v>
      </c>
      <c r="J28" s="44">
        <v>5.9373181972548199</v>
      </c>
      <c r="K28" s="45"/>
      <c r="L28" s="45"/>
      <c r="M28" s="45"/>
      <c r="N28" s="43">
        <v>29222555.4619</v>
      </c>
      <c r="O28" s="43">
        <v>97288519.3873</v>
      </c>
      <c r="P28" s="43">
        <v>60503</v>
      </c>
      <c r="Q28" s="43">
        <v>54988</v>
      </c>
      <c r="R28" s="44">
        <v>10.0294609733033</v>
      </c>
      <c r="S28" s="43">
        <v>19.618369036246101</v>
      </c>
      <c r="T28" s="43">
        <v>19.616062213573901</v>
      </c>
      <c r="U28" s="46">
        <v>1.1758483429528E-2</v>
      </c>
    </row>
    <row r="29" spans="1:21" ht="12" thickBot="1">
      <c r="A29" s="71"/>
      <c r="B29" s="60" t="s">
        <v>27</v>
      </c>
      <c r="C29" s="61"/>
      <c r="D29" s="43">
        <v>784856.40930000006</v>
      </c>
      <c r="E29" s="43">
        <v>625625</v>
      </c>
      <c r="F29" s="44">
        <v>125.451573914086</v>
      </c>
      <c r="G29" s="45"/>
      <c r="H29" s="45"/>
      <c r="I29" s="43">
        <v>133325.83540000001</v>
      </c>
      <c r="J29" s="44">
        <v>16.987290136155099</v>
      </c>
      <c r="K29" s="45"/>
      <c r="L29" s="45"/>
      <c r="M29" s="45"/>
      <c r="N29" s="43">
        <v>21701283.391100001</v>
      </c>
      <c r="O29" s="43">
        <v>69841689.321999997</v>
      </c>
      <c r="P29" s="43">
        <v>116312</v>
      </c>
      <c r="Q29" s="43">
        <v>111077</v>
      </c>
      <c r="R29" s="44">
        <v>4.7129468746905303</v>
      </c>
      <c r="S29" s="43">
        <v>6.7478541276910402</v>
      </c>
      <c r="T29" s="43">
        <v>7.1060633488481004</v>
      </c>
      <c r="U29" s="46">
        <v>-5.3084908828583197</v>
      </c>
    </row>
    <row r="30" spans="1:21" ht="12" thickBot="1">
      <c r="A30" s="71"/>
      <c r="B30" s="60" t="s">
        <v>28</v>
      </c>
      <c r="C30" s="61"/>
      <c r="D30" s="43">
        <v>1448406.2862</v>
      </c>
      <c r="E30" s="43">
        <v>1119906</v>
      </c>
      <c r="F30" s="44">
        <v>129.33284456016801</v>
      </c>
      <c r="G30" s="45"/>
      <c r="H30" s="45"/>
      <c r="I30" s="43">
        <v>223989.329</v>
      </c>
      <c r="J30" s="44">
        <v>15.4645372043815</v>
      </c>
      <c r="K30" s="45"/>
      <c r="L30" s="45"/>
      <c r="M30" s="45"/>
      <c r="N30" s="43">
        <v>38856461.443099998</v>
      </c>
      <c r="O30" s="43">
        <v>141236653.9337</v>
      </c>
      <c r="P30" s="43">
        <v>106880</v>
      </c>
      <c r="Q30" s="43">
        <v>94455</v>
      </c>
      <c r="R30" s="44">
        <v>13.1544121539357</v>
      </c>
      <c r="S30" s="43">
        <v>13.5517055220808</v>
      </c>
      <c r="T30" s="43">
        <v>13.0567618273252</v>
      </c>
      <c r="U30" s="46">
        <v>3.6522612888038699</v>
      </c>
    </row>
    <row r="31" spans="1:21" ht="12" thickBot="1">
      <c r="A31" s="71"/>
      <c r="B31" s="60" t="s">
        <v>29</v>
      </c>
      <c r="C31" s="61"/>
      <c r="D31" s="43">
        <v>1411475.6832000001</v>
      </c>
      <c r="E31" s="43">
        <v>685250</v>
      </c>
      <c r="F31" s="44">
        <v>205.97966920102201</v>
      </c>
      <c r="G31" s="45"/>
      <c r="H31" s="45"/>
      <c r="I31" s="43">
        <v>23838.273499999999</v>
      </c>
      <c r="J31" s="44">
        <v>1.68889012993518</v>
      </c>
      <c r="K31" s="45"/>
      <c r="L31" s="45"/>
      <c r="M31" s="45"/>
      <c r="N31" s="43">
        <v>31038583.088300001</v>
      </c>
      <c r="O31" s="43">
        <v>107984955.9474</v>
      </c>
      <c r="P31" s="43">
        <v>57459</v>
      </c>
      <c r="Q31" s="43">
        <v>50808</v>
      </c>
      <c r="R31" s="44">
        <v>13.090458195559799</v>
      </c>
      <c r="S31" s="43">
        <v>24.5649190414034</v>
      </c>
      <c r="T31" s="43">
        <v>24.235333726972101</v>
      </c>
      <c r="U31" s="46">
        <v>1.3416910264422</v>
      </c>
    </row>
    <row r="32" spans="1:21" ht="12" thickBot="1">
      <c r="A32" s="71"/>
      <c r="B32" s="60" t="s">
        <v>30</v>
      </c>
      <c r="C32" s="61"/>
      <c r="D32" s="43">
        <v>170401.80549999999</v>
      </c>
      <c r="E32" s="43">
        <v>136558</v>
      </c>
      <c r="F32" s="44">
        <v>124.783465999795</v>
      </c>
      <c r="G32" s="45"/>
      <c r="H32" s="45"/>
      <c r="I32" s="43">
        <v>39642.214500000002</v>
      </c>
      <c r="J32" s="44">
        <v>23.263963890335699</v>
      </c>
      <c r="K32" s="45"/>
      <c r="L32" s="45"/>
      <c r="M32" s="45"/>
      <c r="N32" s="43">
        <v>4379083.1013000002</v>
      </c>
      <c r="O32" s="43">
        <v>16754245.092599999</v>
      </c>
      <c r="P32" s="43">
        <v>35510</v>
      </c>
      <c r="Q32" s="43">
        <v>33153</v>
      </c>
      <c r="R32" s="44">
        <v>7.1094621904503397</v>
      </c>
      <c r="S32" s="43">
        <v>4.7986991129259398</v>
      </c>
      <c r="T32" s="43">
        <v>4.6062349199167496</v>
      </c>
      <c r="U32" s="46">
        <v>4.0107576757783896</v>
      </c>
    </row>
    <row r="33" spans="1:21" ht="12" thickBot="1">
      <c r="A33" s="71"/>
      <c r="B33" s="60" t="s">
        <v>31</v>
      </c>
      <c r="C33" s="61"/>
      <c r="D33" s="43">
        <v>142.8442</v>
      </c>
      <c r="E33" s="45"/>
      <c r="F33" s="45"/>
      <c r="G33" s="45"/>
      <c r="H33" s="45"/>
      <c r="I33" s="43">
        <v>30.948499999999999</v>
      </c>
      <c r="J33" s="44">
        <v>21.665912931711599</v>
      </c>
      <c r="K33" s="45"/>
      <c r="L33" s="45"/>
      <c r="M33" s="45"/>
      <c r="N33" s="43">
        <v>4538.7470000000003</v>
      </c>
      <c r="O33" s="43">
        <v>14208.256100000001</v>
      </c>
      <c r="P33" s="43">
        <v>33</v>
      </c>
      <c r="Q33" s="43">
        <v>34</v>
      </c>
      <c r="R33" s="44">
        <v>-2.9411764705882399</v>
      </c>
      <c r="S33" s="43">
        <v>4.32861212121212</v>
      </c>
      <c r="T33" s="43">
        <v>3.2643470588235299</v>
      </c>
      <c r="U33" s="46">
        <v>24.586750500771799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382238.48420000001</v>
      </c>
      <c r="E35" s="43">
        <v>141693</v>
      </c>
      <c r="F35" s="44">
        <v>269.76525601123598</v>
      </c>
      <c r="G35" s="45"/>
      <c r="H35" s="45"/>
      <c r="I35" s="43">
        <v>14377.907800000001</v>
      </c>
      <c r="J35" s="44">
        <v>3.7615018880403999</v>
      </c>
      <c r="K35" s="45"/>
      <c r="L35" s="45"/>
      <c r="M35" s="45"/>
      <c r="N35" s="43">
        <v>5587372.8991</v>
      </c>
      <c r="O35" s="43">
        <v>13376672.398700001</v>
      </c>
      <c r="P35" s="43">
        <v>19085</v>
      </c>
      <c r="Q35" s="43">
        <v>18230</v>
      </c>
      <c r="R35" s="44">
        <v>4.6900713110257897</v>
      </c>
      <c r="S35" s="43">
        <v>20.028215048467398</v>
      </c>
      <c r="T35" s="43">
        <v>18.4236885518376</v>
      </c>
      <c r="U35" s="46">
        <v>8.0113304792607298</v>
      </c>
    </row>
    <row r="36" spans="1:21" ht="12" customHeight="1" thickBot="1">
      <c r="A36" s="71"/>
      <c r="B36" s="60" t="s">
        <v>41</v>
      </c>
      <c r="C36" s="61"/>
      <c r="D36" s="45"/>
      <c r="E36" s="43">
        <v>611258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262406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285477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1089099.9309</v>
      </c>
      <c r="E39" s="43">
        <v>369644</v>
      </c>
      <c r="F39" s="44">
        <v>294.63481915031798</v>
      </c>
      <c r="G39" s="45"/>
      <c r="H39" s="45"/>
      <c r="I39" s="43">
        <v>47421.847600000001</v>
      </c>
      <c r="J39" s="44">
        <v>4.3542237268174304</v>
      </c>
      <c r="K39" s="45"/>
      <c r="L39" s="45"/>
      <c r="M39" s="45"/>
      <c r="N39" s="43">
        <v>11446444.7217</v>
      </c>
      <c r="O39" s="43">
        <v>39426081.236100003</v>
      </c>
      <c r="P39" s="43">
        <v>776</v>
      </c>
      <c r="Q39" s="43">
        <v>768</v>
      </c>
      <c r="R39" s="44">
        <v>1.0416666666666701</v>
      </c>
      <c r="S39" s="43">
        <v>1403.4792923969101</v>
      </c>
      <c r="T39" s="43">
        <v>870.34932708333304</v>
      </c>
      <c r="U39" s="46">
        <v>37.986307899354699</v>
      </c>
    </row>
    <row r="40" spans="1:21" ht="12" thickBot="1">
      <c r="A40" s="71"/>
      <c r="B40" s="60" t="s">
        <v>34</v>
      </c>
      <c r="C40" s="61"/>
      <c r="D40" s="43">
        <v>599626.98030000005</v>
      </c>
      <c r="E40" s="43">
        <v>767486</v>
      </c>
      <c r="F40" s="44">
        <v>78.128718999434497</v>
      </c>
      <c r="G40" s="45"/>
      <c r="H40" s="45"/>
      <c r="I40" s="43">
        <v>40025.147900000004</v>
      </c>
      <c r="J40" s="44">
        <v>6.6750078323652096</v>
      </c>
      <c r="K40" s="45"/>
      <c r="L40" s="45"/>
      <c r="M40" s="45"/>
      <c r="N40" s="43">
        <v>12520212.510199999</v>
      </c>
      <c r="O40" s="43">
        <v>53364610.957000002</v>
      </c>
      <c r="P40" s="43">
        <v>3063</v>
      </c>
      <c r="Q40" s="43">
        <v>3557</v>
      </c>
      <c r="R40" s="44">
        <v>-13.8881079561428</v>
      </c>
      <c r="S40" s="43">
        <v>195.76460342801201</v>
      </c>
      <c r="T40" s="43">
        <v>219.51304843969601</v>
      </c>
      <c r="U40" s="46">
        <v>-12.131123091625501</v>
      </c>
    </row>
    <row r="41" spans="1:21" ht="12" thickBot="1">
      <c r="A41" s="71"/>
      <c r="B41" s="60" t="s">
        <v>44</v>
      </c>
      <c r="C41" s="61"/>
      <c r="D41" s="45"/>
      <c r="E41" s="43">
        <v>166619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73942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42150.5772</v>
      </c>
      <c r="E43" s="49"/>
      <c r="F43" s="49"/>
      <c r="G43" s="49"/>
      <c r="H43" s="49"/>
      <c r="I43" s="48">
        <v>5008.3756000000003</v>
      </c>
      <c r="J43" s="50">
        <v>11.8821044282165</v>
      </c>
      <c r="K43" s="49"/>
      <c r="L43" s="49"/>
      <c r="M43" s="49"/>
      <c r="N43" s="48">
        <v>934991.73690000002</v>
      </c>
      <c r="O43" s="48">
        <v>4516158.4989999998</v>
      </c>
      <c r="P43" s="48">
        <v>39</v>
      </c>
      <c r="Q43" s="48">
        <v>42</v>
      </c>
      <c r="R43" s="50">
        <v>-7.1428571428571397</v>
      </c>
      <c r="S43" s="48">
        <v>1080.78403076923</v>
      </c>
      <c r="T43" s="48">
        <v>961.86010952381002</v>
      </c>
      <c r="U43" s="51">
        <v>11.003486160022099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100467</v>
      </c>
      <c r="D2" s="54">
        <v>985923.72554017103</v>
      </c>
      <c r="E2" s="54">
        <v>808382.84746666695</v>
      </c>
      <c r="F2" s="54">
        <v>177540.87807350399</v>
      </c>
      <c r="G2" s="54">
        <v>808382.84746666695</v>
      </c>
      <c r="H2" s="54">
        <v>0.180075672665482</v>
      </c>
    </row>
    <row r="3" spans="1:8" ht="14.25">
      <c r="A3" s="54">
        <v>2</v>
      </c>
      <c r="B3" s="55">
        <v>13</v>
      </c>
      <c r="C3" s="54">
        <v>55412.656000000003</v>
      </c>
      <c r="D3" s="54">
        <v>343587.12816847401</v>
      </c>
      <c r="E3" s="54">
        <v>284836.312159564</v>
      </c>
      <c r="F3" s="54">
        <v>58750.8160089101</v>
      </c>
      <c r="G3" s="54">
        <v>284836.312159564</v>
      </c>
      <c r="H3" s="54">
        <v>0.17099248252426399</v>
      </c>
    </row>
    <row r="4" spans="1:8" ht="14.25">
      <c r="A4" s="54">
        <v>3</v>
      </c>
      <c r="B4" s="55">
        <v>14</v>
      </c>
      <c r="C4" s="54">
        <v>155932</v>
      </c>
      <c r="D4" s="54">
        <v>211298.066796581</v>
      </c>
      <c r="E4" s="54">
        <v>170423.050882051</v>
      </c>
      <c r="F4" s="54">
        <v>40875.015914529897</v>
      </c>
      <c r="G4" s="54">
        <v>170423.050882051</v>
      </c>
      <c r="H4" s="54">
        <v>0.19344718356501001</v>
      </c>
    </row>
    <row r="5" spans="1:8" ht="14.25">
      <c r="A5" s="54">
        <v>4</v>
      </c>
      <c r="B5" s="55">
        <v>15</v>
      </c>
      <c r="C5" s="54">
        <v>4875</v>
      </c>
      <c r="D5" s="54">
        <v>75287.029006633398</v>
      </c>
      <c r="E5" s="54">
        <v>61290.169542372001</v>
      </c>
      <c r="F5" s="54">
        <v>13996.859464261401</v>
      </c>
      <c r="G5" s="54">
        <v>61290.169542372001</v>
      </c>
      <c r="H5" s="54">
        <v>0.185913292753632</v>
      </c>
    </row>
    <row r="6" spans="1:8" ht="14.25">
      <c r="A6" s="54">
        <v>5</v>
      </c>
      <c r="B6" s="55">
        <v>16</v>
      </c>
      <c r="C6" s="54">
        <v>5995</v>
      </c>
      <c r="D6" s="54">
        <v>284992.113108547</v>
      </c>
      <c r="E6" s="54">
        <v>274357.869224786</v>
      </c>
      <c r="F6" s="54">
        <v>10634.243883760701</v>
      </c>
      <c r="G6" s="54">
        <v>274357.869224786</v>
      </c>
      <c r="H6" s="54">
        <v>3.7314169040566898E-2</v>
      </c>
    </row>
    <row r="7" spans="1:8" ht="14.25">
      <c r="A7" s="54">
        <v>6</v>
      </c>
      <c r="B7" s="55">
        <v>17</v>
      </c>
      <c r="C7" s="54">
        <v>36726</v>
      </c>
      <c r="D7" s="54">
        <v>468607.54798119701</v>
      </c>
      <c r="E7" s="54">
        <v>362632.96338974399</v>
      </c>
      <c r="F7" s="54">
        <v>105974.58459145299</v>
      </c>
      <c r="G7" s="54">
        <v>362632.96338974399</v>
      </c>
      <c r="H7" s="54">
        <v>0.226147839589868</v>
      </c>
    </row>
    <row r="8" spans="1:8" ht="14.25">
      <c r="A8" s="54">
        <v>7</v>
      </c>
      <c r="B8" s="55">
        <v>18</v>
      </c>
      <c r="C8" s="54">
        <v>55324</v>
      </c>
      <c r="D8" s="54">
        <v>194487.95150085501</v>
      </c>
      <c r="E8" s="54">
        <v>167778.08421282101</v>
      </c>
      <c r="F8" s="54">
        <v>26709.867288034198</v>
      </c>
      <c r="G8" s="54">
        <v>167778.08421282101</v>
      </c>
      <c r="H8" s="54">
        <v>0.13733430313762601</v>
      </c>
    </row>
    <row r="9" spans="1:8" ht="14.25">
      <c r="A9" s="54">
        <v>8</v>
      </c>
      <c r="B9" s="55">
        <v>19</v>
      </c>
      <c r="C9" s="54">
        <v>38639</v>
      </c>
      <c r="D9" s="54">
        <v>153123.248601709</v>
      </c>
      <c r="E9" s="54">
        <v>133868.00867350399</v>
      </c>
      <c r="F9" s="54">
        <v>19255.239928205101</v>
      </c>
      <c r="G9" s="54">
        <v>133868.00867350399</v>
      </c>
      <c r="H9" s="54">
        <v>0.12574994394411099</v>
      </c>
    </row>
    <row r="10" spans="1:8" ht="14.25">
      <c r="A10" s="54">
        <v>9</v>
      </c>
      <c r="B10" s="55">
        <v>21</v>
      </c>
      <c r="C10" s="54">
        <v>383325</v>
      </c>
      <c r="D10" s="54">
        <v>1343419.6403000001</v>
      </c>
      <c r="E10" s="54">
        <v>1317398.3418000001</v>
      </c>
      <c r="F10" s="54">
        <v>26021.298500000001</v>
      </c>
      <c r="G10" s="54">
        <v>1317398.3418000001</v>
      </c>
      <c r="H10" s="54">
        <v>1.9369449217066102E-2</v>
      </c>
    </row>
    <row r="11" spans="1:8" ht="14.25">
      <c r="A11" s="54">
        <v>10</v>
      </c>
      <c r="B11" s="55">
        <v>22</v>
      </c>
      <c r="C11" s="54">
        <v>70142.269</v>
      </c>
      <c r="D11" s="54">
        <v>799232.22289572598</v>
      </c>
      <c r="E11" s="54">
        <v>712674.78495213704</v>
      </c>
      <c r="F11" s="54">
        <v>86557.437943589699</v>
      </c>
      <c r="G11" s="54">
        <v>712674.78495213704</v>
      </c>
      <c r="H11" s="54">
        <v>0.108300735961296</v>
      </c>
    </row>
    <row r="12" spans="1:8" ht="14.25">
      <c r="A12" s="54">
        <v>11</v>
      </c>
      <c r="B12" s="55">
        <v>23</v>
      </c>
      <c r="C12" s="54">
        <v>318957.08899999998</v>
      </c>
      <c r="D12" s="54">
        <v>2213511.3598017101</v>
      </c>
      <c r="E12" s="54">
        <v>1936543.94780342</v>
      </c>
      <c r="F12" s="54">
        <v>276967.41199829098</v>
      </c>
      <c r="G12" s="54">
        <v>1936543.94780342</v>
      </c>
      <c r="H12" s="54">
        <v>0.12512581458949501</v>
      </c>
    </row>
    <row r="13" spans="1:8" ht="14.25">
      <c r="A13" s="54">
        <v>12</v>
      </c>
      <c r="B13" s="55">
        <v>24</v>
      </c>
      <c r="C13" s="54">
        <v>28483</v>
      </c>
      <c r="D13" s="54">
        <v>669423.52781965805</v>
      </c>
      <c r="E13" s="54">
        <v>617166.32245213701</v>
      </c>
      <c r="F13" s="54">
        <v>52257.205367521397</v>
      </c>
      <c r="G13" s="54">
        <v>617166.32245213701</v>
      </c>
      <c r="H13" s="54">
        <v>7.8062994794529203E-2</v>
      </c>
    </row>
    <row r="14" spans="1:8" ht="14.25">
      <c r="A14" s="54">
        <v>13</v>
      </c>
      <c r="B14" s="55">
        <v>25</v>
      </c>
      <c r="C14" s="54">
        <v>105778</v>
      </c>
      <c r="D14" s="54">
        <v>1525329.1676</v>
      </c>
      <c r="E14" s="54">
        <v>1509894.2494999999</v>
      </c>
      <c r="F14" s="54">
        <v>15434.918100000001</v>
      </c>
      <c r="G14" s="54">
        <v>1509894.2494999999</v>
      </c>
      <c r="H14" s="54">
        <v>1.0119073592676201E-2</v>
      </c>
    </row>
    <row r="15" spans="1:8" ht="14.25">
      <c r="A15" s="54">
        <v>14</v>
      </c>
      <c r="B15" s="55">
        <v>26</v>
      </c>
      <c r="C15" s="54">
        <v>102072</v>
      </c>
      <c r="D15" s="54">
        <v>453585.492571485</v>
      </c>
      <c r="E15" s="54">
        <v>408808.81192861398</v>
      </c>
      <c r="F15" s="54">
        <v>44776.680642871201</v>
      </c>
      <c r="G15" s="54">
        <v>408808.81192861398</v>
      </c>
      <c r="H15" s="54">
        <v>9.8717179839728705E-2</v>
      </c>
    </row>
    <row r="16" spans="1:8" ht="14.25">
      <c r="A16" s="54">
        <v>15</v>
      </c>
      <c r="B16" s="55">
        <v>27</v>
      </c>
      <c r="C16" s="54">
        <v>254301.50399999999</v>
      </c>
      <c r="D16" s="54">
        <v>1439233.7611354</v>
      </c>
      <c r="E16" s="54">
        <v>1257154.8850300901</v>
      </c>
      <c r="F16" s="54">
        <v>182078.87610530999</v>
      </c>
      <c r="G16" s="54">
        <v>1257154.8850300901</v>
      </c>
      <c r="H16" s="54">
        <v>0.12651098176134301</v>
      </c>
    </row>
    <row r="17" spans="1:8" ht="14.25">
      <c r="A17" s="54">
        <v>16</v>
      </c>
      <c r="B17" s="55">
        <v>29</v>
      </c>
      <c r="C17" s="54">
        <v>371850</v>
      </c>
      <c r="D17" s="54">
        <v>4397185.9219692303</v>
      </c>
      <c r="E17" s="54">
        <v>4019815.7122905999</v>
      </c>
      <c r="F17" s="54">
        <v>377370.20967863197</v>
      </c>
      <c r="G17" s="54">
        <v>4019815.7122905999</v>
      </c>
      <c r="H17" s="54">
        <v>8.5820844598181401E-2</v>
      </c>
    </row>
    <row r="18" spans="1:8" ht="14.25">
      <c r="A18" s="54">
        <v>17</v>
      </c>
      <c r="B18" s="55">
        <v>31</v>
      </c>
      <c r="C18" s="54">
        <v>58474.466</v>
      </c>
      <c r="D18" s="54">
        <v>393824.76493412798</v>
      </c>
      <c r="E18" s="54">
        <v>325784.41133125499</v>
      </c>
      <c r="F18" s="54">
        <v>68040.353602872201</v>
      </c>
      <c r="G18" s="54">
        <v>325784.41133125499</v>
      </c>
      <c r="H18" s="54">
        <v>0.17276809297214399</v>
      </c>
    </row>
    <row r="19" spans="1:8" ht="14.25">
      <c r="A19" s="54">
        <v>18</v>
      </c>
      <c r="B19" s="55">
        <v>32</v>
      </c>
      <c r="C19" s="54">
        <v>18477.055</v>
      </c>
      <c r="D19" s="54">
        <v>295646.25705761998</v>
      </c>
      <c r="E19" s="54">
        <v>268020.70879213698</v>
      </c>
      <c r="F19" s="54">
        <v>27625.548265483601</v>
      </c>
      <c r="G19" s="54">
        <v>268020.70879213698</v>
      </c>
      <c r="H19" s="54">
        <v>9.3441224456629904E-2</v>
      </c>
    </row>
    <row r="20" spans="1:8" ht="14.25">
      <c r="A20" s="54">
        <v>19</v>
      </c>
      <c r="B20" s="55">
        <v>33</v>
      </c>
      <c r="C20" s="54">
        <v>51265.91</v>
      </c>
      <c r="D20" s="54">
        <v>562753.20882713899</v>
      </c>
      <c r="E20" s="54">
        <v>451021.28770840302</v>
      </c>
      <c r="F20" s="54">
        <v>111731.92111873601</v>
      </c>
      <c r="G20" s="54">
        <v>451021.28770840302</v>
      </c>
      <c r="H20" s="54">
        <v>0.198545151526726</v>
      </c>
    </row>
    <row r="21" spans="1:8" ht="14.25">
      <c r="A21" s="54">
        <v>20</v>
      </c>
      <c r="B21" s="55">
        <v>34</v>
      </c>
      <c r="C21" s="54">
        <v>79816.853000000003</v>
      </c>
      <c r="D21" s="54">
        <v>408520.72521488502</v>
      </c>
      <c r="E21" s="54">
        <v>284770.96612175897</v>
      </c>
      <c r="F21" s="54">
        <v>123749.75909312601</v>
      </c>
      <c r="G21" s="54">
        <v>284770.96612175897</v>
      </c>
      <c r="H21" s="54">
        <v>0.30292161805997198</v>
      </c>
    </row>
    <row r="22" spans="1:8" ht="14.25">
      <c r="A22" s="54">
        <v>21</v>
      </c>
      <c r="B22" s="55">
        <v>35</v>
      </c>
      <c r="C22" s="54">
        <v>47536.75</v>
      </c>
      <c r="D22" s="54">
        <v>1186970.1815982801</v>
      </c>
      <c r="E22" s="54">
        <v>1116495.9552553899</v>
      </c>
      <c r="F22" s="54">
        <v>70474.226342887196</v>
      </c>
      <c r="G22" s="54">
        <v>1116495.9552553899</v>
      </c>
      <c r="H22" s="54">
        <v>5.9373207040460299E-2</v>
      </c>
    </row>
    <row r="23" spans="1:8" ht="14.25">
      <c r="A23" s="54">
        <v>22</v>
      </c>
      <c r="B23" s="55">
        <v>36</v>
      </c>
      <c r="C23" s="54">
        <v>145700.177</v>
      </c>
      <c r="D23" s="54">
        <v>784856.40852035396</v>
      </c>
      <c r="E23" s="54">
        <v>651530.57516971102</v>
      </c>
      <c r="F23" s="54">
        <v>133325.83335064299</v>
      </c>
      <c r="G23" s="54">
        <v>651530.57516971102</v>
      </c>
      <c r="H23" s="54">
        <v>0.16987289891917301</v>
      </c>
    </row>
    <row r="24" spans="1:8" ht="14.25">
      <c r="A24" s="54">
        <v>23</v>
      </c>
      <c r="B24" s="55">
        <v>37</v>
      </c>
      <c r="C24" s="54">
        <v>179608.761</v>
      </c>
      <c r="D24" s="54">
        <v>1448406.2450000001</v>
      </c>
      <c r="E24" s="54">
        <v>1224416.94056235</v>
      </c>
      <c r="F24" s="54">
        <v>223989.304437652</v>
      </c>
      <c r="G24" s="54">
        <v>1224416.94056235</v>
      </c>
      <c r="H24" s="54">
        <v>0.15464535948452199</v>
      </c>
    </row>
    <row r="25" spans="1:8" ht="14.25">
      <c r="A25" s="54">
        <v>24</v>
      </c>
      <c r="B25" s="55">
        <v>38</v>
      </c>
      <c r="C25" s="54">
        <v>298640.18</v>
      </c>
      <c r="D25" s="54">
        <v>1411475.4619752199</v>
      </c>
      <c r="E25" s="54">
        <v>1387637.6575177</v>
      </c>
      <c r="F25" s="54">
        <v>23837.804457522099</v>
      </c>
      <c r="G25" s="54">
        <v>1387637.6575177</v>
      </c>
      <c r="H25" s="54">
        <v>1.6888571639894798E-2</v>
      </c>
    </row>
    <row r="26" spans="1:8" ht="14.25">
      <c r="A26" s="54">
        <v>25</v>
      </c>
      <c r="B26" s="55">
        <v>39</v>
      </c>
      <c r="C26" s="54">
        <v>100420.512</v>
      </c>
      <c r="D26" s="54">
        <v>170401.71476275599</v>
      </c>
      <c r="E26" s="54">
        <v>130759.60757252001</v>
      </c>
      <c r="F26" s="54">
        <v>39642.1071902361</v>
      </c>
      <c r="G26" s="54">
        <v>130759.60757252001</v>
      </c>
      <c r="H26" s="54">
        <v>0.23263913303588701</v>
      </c>
    </row>
    <row r="27" spans="1:8" ht="14.25">
      <c r="A27" s="54">
        <v>26</v>
      </c>
      <c r="B27" s="55">
        <v>40</v>
      </c>
      <c r="C27" s="54">
        <v>43.09</v>
      </c>
      <c r="D27" s="54">
        <v>142.84399999999999</v>
      </c>
      <c r="E27" s="54">
        <v>111.89570000000001</v>
      </c>
      <c r="F27" s="54">
        <v>30.9483</v>
      </c>
      <c r="G27" s="54">
        <v>111.89570000000001</v>
      </c>
      <c r="H27" s="54">
        <v>0.21665803253899399</v>
      </c>
    </row>
    <row r="28" spans="1:8" ht="14.25">
      <c r="A28" s="54">
        <v>27</v>
      </c>
      <c r="B28" s="55">
        <v>42</v>
      </c>
      <c r="C28" s="54">
        <v>21943.725999999999</v>
      </c>
      <c r="D28" s="54">
        <v>382238.4829</v>
      </c>
      <c r="E28" s="54">
        <v>367860.58199999999</v>
      </c>
      <c r="F28" s="54">
        <v>14377.900900000001</v>
      </c>
      <c r="G28" s="54">
        <v>367860.58199999999</v>
      </c>
      <c r="H28" s="54">
        <v>3.7615000956775703E-2</v>
      </c>
    </row>
    <row r="29" spans="1:8" ht="14.25">
      <c r="A29" s="54">
        <v>28</v>
      </c>
      <c r="B29" s="55">
        <v>75</v>
      </c>
      <c r="C29" s="54">
        <v>767</v>
      </c>
      <c r="D29" s="54">
        <v>1089099.9316239301</v>
      </c>
      <c r="E29" s="54">
        <v>1041678.08401709</v>
      </c>
      <c r="F29" s="54">
        <v>47421.847606837597</v>
      </c>
      <c r="G29" s="54">
        <v>1041678.08401709</v>
      </c>
      <c r="H29" s="54">
        <v>4.35422372455097E-2</v>
      </c>
    </row>
    <row r="30" spans="1:8" ht="14.25">
      <c r="A30" s="54">
        <v>29</v>
      </c>
      <c r="B30" s="55">
        <v>76</v>
      </c>
      <c r="C30" s="54">
        <v>3146</v>
      </c>
      <c r="D30" s="54">
        <v>599626.97064700897</v>
      </c>
      <c r="E30" s="54">
        <v>559601.82783760701</v>
      </c>
      <c r="F30" s="54">
        <v>40025.142809401703</v>
      </c>
      <c r="G30" s="54">
        <v>559601.82783760701</v>
      </c>
      <c r="H30" s="54">
        <v>6.67500709086081E-2</v>
      </c>
    </row>
    <row r="31" spans="1:8" ht="14.25">
      <c r="A31" s="54">
        <v>30</v>
      </c>
      <c r="B31" s="55">
        <v>99</v>
      </c>
      <c r="C31" s="54">
        <v>40</v>
      </c>
      <c r="D31" s="54">
        <v>42150.577187807299</v>
      </c>
      <c r="E31" s="54">
        <v>37142.2020119507</v>
      </c>
      <c r="F31" s="54">
        <v>5008.3751758565904</v>
      </c>
      <c r="G31" s="54">
        <v>37142.2020119507</v>
      </c>
      <c r="H31" s="54">
        <v>0.118821034253959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2013-09-10T04:52:25Z</dcterms:modified>
</cp:coreProperties>
</file>