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<sst xmlns="http://schemas.openxmlformats.org/spreadsheetml/2006/main" count="114" uniqueCount="71">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</sst>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charset val="1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0" sqref="A30:XFD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3" t="s">
        <v>4</v>
      </c>
      <c r="D2" s="53"/>
      <c r="E2" s="13"/>
      <c r="F2" s="24"/>
      <c r="G2" s="14"/>
      <c r="H2" s="24"/>
      <c r="I2" s="20"/>
      <c r="J2" s="21"/>
      <c r="K2" s="22"/>
      <c r="L2" s="22"/>
    </row>
    <row r="3" spans="1:12">
      <c r="A3" s="54" t="s">
        <v>5</v>
      </c>
      <c r="B3" s="54"/>
      <c r="C3" s="54"/>
      <c r="D3" s="54"/>
      <c r="E3" s="15">
        <f>RA!D7</f>
        <v>17381131.7612</v>
      </c>
      <c r="F3" s="25">
        <f>RA!I7</f>
        <v>1672031.7153</v>
      </c>
      <c r="G3" s="16">
        <f>E3-F3</f>
        <v>15709100.0459</v>
      </c>
      <c r="H3" s="27">
        <f>RA!J7</f>
        <v>9.6198092176741099</v>
      </c>
      <c r="I3" s="20">
        <f>SUM(I4:I39)</f>
        <v>17381135.915879507</v>
      </c>
      <c r="J3" s="21">
        <f>SUM(J4:J39)</f>
        <v>15709099.950423347</v>
      </c>
      <c r="K3" s="22">
        <f>E3-I3</f>
        <v>-4.1546795070171356</v>
      </c>
      <c r="L3" s="22">
        <f>G3-J3</f>
        <v>9.5476653426885605E-2</v>
      </c>
    </row>
    <row r="4" spans="1:12">
      <c r="A4" s="55">
        <f>RA!A8</f>
        <v>41490</v>
      </c>
      <c r="B4" s="12">
        <v>12</v>
      </c>
      <c r="C4" s="52" t="s">
        <v>6</v>
      </c>
      <c r="D4" s="52"/>
      <c r="E4" s="15">
        <f>RA!D8</f>
        <v>572338.19039999996</v>
      </c>
      <c r="F4" s="25">
        <f>RA!I8</f>
        <v>111628.429</v>
      </c>
      <c r="G4" s="16">
        <f t="shared" ref="G4:G39" si="0">E4-F4</f>
        <v>460709.76139999996</v>
      </c>
      <c r="H4" s="27">
        <f>RA!J8</f>
        <v>19.5039280747602</v>
      </c>
      <c r="I4" s="20">
        <f>VLOOKUP(B4,RMS!B:D,3,FALSE)</f>
        <v>572338.76557435899</v>
      </c>
      <c r="J4" s="21">
        <f>VLOOKUP(B4,RMS!B:E,4,FALSE)</f>
        <v>460709.76716153801</v>
      </c>
      <c r="K4" s="22">
        <f t="shared" ref="K4:K39" si="1">E4-I4</f>
        <v>-0.57517435902263969</v>
      </c>
      <c r="L4" s="22">
        <f t="shared" ref="L4:L39" si="2">G4-J4</f>
        <v>-5.7615380501374602E-3</v>
      </c>
    </row>
    <row r="5" spans="1:12">
      <c r="A5" s="55"/>
      <c r="B5" s="12">
        <v>13</v>
      </c>
      <c r="C5" s="52" t="s">
        <v>7</v>
      </c>
      <c r="D5" s="52"/>
      <c r="E5" s="15">
        <f>RA!D9</f>
        <v>116870.4984</v>
      </c>
      <c r="F5" s="25">
        <f>RA!I9</f>
        <v>23407.0622</v>
      </c>
      <c r="G5" s="16">
        <f t="shared" si="0"/>
        <v>93463.436199999996</v>
      </c>
      <c r="H5" s="27">
        <f>RA!J9</f>
        <v>20.028204311995999</v>
      </c>
      <c r="I5" s="20">
        <f>VLOOKUP(B5,RMS!B:D,3,FALSE)</f>
        <v>116870.504808411</v>
      </c>
      <c r="J5" s="21">
        <f>VLOOKUP(B5,RMS!B:E,4,FALSE)</f>
        <v>93463.430007714996</v>
      </c>
      <c r="K5" s="22">
        <f t="shared" si="1"/>
        <v>-6.4084110053954646E-3</v>
      </c>
      <c r="L5" s="22">
        <f t="shared" si="2"/>
        <v>6.192284999997355E-3</v>
      </c>
    </row>
    <row r="6" spans="1:12">
      <c r="A6" s="55"/>
      <c r="B6" s="12">
        <v>14</v>
      </c>
      <c r="C6" s="52" t="s">
        <v>8</v>
      </c>
      <c r="D6" s="52"/>
      <c r="E6" s="15">
        <f>RA!D10</f>
        <v>179645.10759999999</v>
      </c>
      <c r="F6" s="25">
        <f>RA!I10</f>
        <v>37318.850700000003</v>
      </c>
      <c r="G6" s="16">
        <f t="shared" si="0"/>
        <v>142326.25689999998</v>
      </c>
      <c r="H6" s="27">
        <f>RA!J10</f>
        <v>20.7736526747473</v>
      </c>
      <c r="I6" s="20">
        <f>VLOOKUP(B6,RMS!B:D,3,FALSE)</f>
        <v>179647.653954701</v>
      </c>
      <c r="J6" s="21">
        <f>VLOOKUP(B6,RMS!B:E,4,FALSE)</f>
        <v>142326.257617094</v>
      </c>
      <c r="K6" s="22">
        <f t="shared" si="1"/>
        <v>-2.5463547010149341</v>
      </c>
      <c r="L6" s="22">
        <f t="shared" si="2"/>
        <v>-7.1709402254782617E-4</v>
      </c>
    </row>
    <row r="7" spans="1:12">
      <c r="A7" s="55"/>
      <c r="B7" s="12">
        <v>15</v>
      </c>
      <c r="C7" s="52" t="s">
        <v>9</v>
      </c>
      <c r="D7" s="52"/>
      <c r="E7" s="15">
        <f>RA!D11</f>
        <v>46894.149899999997</v>
      </c>
      <c r="F7" s="25">
        <f>RA!I11</f>
        <v>7796.0051000000003</v>
      </c>
      <c r="G7" s="16">
        <f t="shared" si="0"/>
        <v>39098.144799999995</v>
      </c>
      <c r="H7" s="27">
        <f>RA!J11</f>
        <v>16.624685843809299</v>
      </c>
      <c r="I7" s="20">
        <f>VLOOKUP(B7,RMS!B:D,3,FALSE)</f>
        <v>46894.189507692303</v>
      </c>
      <c r="J7" s="21">
        <f>VLOOKUP(B7,RMS!B:E,4,FALSE)</f>
        <v>39098.144592307697</v>
      </c>
      <c r="K7" s="22">
        <f t="shared" si="1"/>
        <v>-3.9607692306162789E-2</v>
      </c>
      <c r="L7" s="22">
        <f t="shared" si="2"/>
        <v>2.0769229740835726E-4</v>
      </c>
    </row>
    <row r="8" spans="1:12">
      <c r="A8" s="55"/>
      <c r="B8" s="12">
        <v>16</v>
      </c>
      <c r="C8" s="52" t="s">
        <v>10</v>
      </c>
      <c r="D8" s="52"/>
      <c r="E8" s="15">
        <f>RA!D12</f>
        <v>129564.07</v>
      </c>
      <c r="F8" s="25">
        <f>RA!I12</f>
        <v>9718.2770999999993</v>
      </c>
      <c r="G8" s="16">
        <f t="shared" si="0"/>
        <v>119845.7929</v>
      </c>
      <c r="H8" s="27">
        <f>RA!J12</f>
        <v>7.5007500922130701</v>
      </c>
      <c r="I8" s="20">
        <f>VLOOKUP(B8,RMS!B:D,3,FALSE)</f>
        <v>129564.072932479</v>
      </c>
      <c r="J8" s="21">
        <f>VLOOKUP(B8,RMS!B:E,4,FALSE)</f>
        <v>119845.79262735001</v>
      </c>
      <c r="K8" s="22">
        <f t="shared" si="1"/>
        <v>-2.9324789938982576E-3</v>
      </c>
      <c r="L8" s="22">
        <f t="shared" si="2"/>
        <v>2.7264999516773969E-4</v>
      </c>
    </row>
    <row r="9" spans="1:12">
      <c r="A9" s="55"/>
      <c r="B9" s="12">
        <v>17</v>
      </c>
      <c r="C9" s="52" t="s">
        <v>11</v>
      </c>
      <c r="D9" s="52"/>
      <c r="E9" s="15">
        <f>RA!D13</f>
        <v>303961.02179999999</v>
      </c>
      <c r="F9" s="25">
        <f>RA!I13</f>
        <v>74069.695900000006</v>
      </c>
      <c r="G9" s="16">
        <f t="shared" si="0"/>
        <v>229891.3259</v>
      </c>
      <c r="H9" s="27">
        <f>RA!J13</f>
        <v>24.368155976504202</v>
      </c>
      <c r="I9" s="20">
        <f>VLOOKUP(B9,RMS!B:D,3,FALSE)</f>
        <v>303961.20359487197</v>
      </c>
      <c r="J9" s="21">
        <f>VLOOKUP(B9,RMS!B:E,4,FALSE)</f>
        <v>229891.324375214</v>
      </c>
      <c r="K9" s="22">
        <f t="shared" si="1"/>
        <v>-0.18179487198358402</v>
      </c>
      <c r="L9" s="22">
        <f t="shared" si="2"/>
        <v>1.5247859992086887E-3</v>
      </c>
    </row>
    <row r="10" spans="1:12">
      <c r="A10" s="55"/>
      <c r="B10" s="12">
        <v>18</v>
      </c>
      <c r="C10" s="52" t="s">
        <v>12</v>
      </c>
      <c r="D10" s="52"/>
      <c r="E10" s="15">
        <f>RA!D14</f>
        <v>170802.80119999999</v>
      </c>
      <c r="F10" s="25">
        <f>RA!I14</f>
        <v>6673.5146000000004</v>
      </c>
      <c r="G10" s="16">
        <f t="shared" si="0"/>
        <v>164129.28659999999</v>
      </c>
      <c r="H10" s="27">
        <f>RA!J14</f>
        <v>3.9071458741392102</v>
      </c>
      <c r="I10" s="20">
        <f>VLOOKUP(B10,RMS!B:D,3,FALSE)</f>
        <v>170802.81327521399</v>
      </c>
      <c r="J10" s="21">
        <f>VLOOKUP(B10,RMS!B:E,4,FALSE)</f>
        <v>164129.28975641</v>
      </c>
      <c r="K10" s="22">
        <f t="shared" si="1"/>
        <v>-1.2075214006472379E-2</v>
      </c>
      <c r="L10" s="22">
        <f t="shared" si="2"/>
        <v>-3.1564100063405931E-3</v>
      </c>
    </row>
    <row r="11" spans="1:12">
      <c r="A11" s="55"/>
      <c r="B11" s="12">
        <v>19</v>
      </c>
      <c r="C11" s="52" t="s">
        <v>13</v>
      </c>
      <c r="D11" s="52"/>
      <c r="E11" s="15">
        <f>RA!D15</f>
        <v>97705.707699999999</v>
      </c>
      <c r="F11" s="25">
        <f>RA!I15</f>
        <v>7916.3121000000001</v>
      </c>
      <c r="G11" s="16">
        <f t="shared" si="0"/>
        <v>89789.395600000003</v>
      </c>
      <c r="H11" s="27">
        <f>RA!J15</f>
        <v>8.1022002566181701</v>
      </c>
      <c r="I11" s="20">
        <f>VLOOKUP(B11,RMS!B:D,3,FALSE)</f>
        <v>97705.778115384601</v>
      </c>
      <c r="J11" s="21">
        <f>VLOOKUP(B11,RMS!B:E,4,FALSE)</f>
        <v>89789.397700854694</v>
      </c>
      <c r="K11" s="22">
        <f t="shared" si="1"/>
        <v>-7.0415384601801634E-2</v>
      </c>
      <c r="L11" s="22">
        <f t="shared" si="2"/>
        <v>-2.100854690070264E-3</v>
      </c>
    </row>
    <row r="12" spans="1:12">
      <c r="A12" s="55"/>
      <c r="B12" s="12">
        <v>21</v>
      </c>
      <c r="C12" s="52" t="s">
        <v>14</v>
      </c>
      <c r="D12" s="52"/>
      <c r="E12" s="15">
        <f>RA!D16</f>
        <v>1008260.8129</v>
      </c>
      <c r="F12" s="25">
        <f>RA!I16</f>
        <v>54052.895100000002</v>
      </c>
      <c r="G12" s="16">
        <f t="shared" si="0"/>
        <v>954207.91780000005</v>
      </c>
      <c r="H12" s="27">
        <f>RA!J16</f>
        <v>5.36100326507096</v>
      </c>
      <c r="I12" s="20">
        <f>VLOOKUP(B12,RMS!B:D,3,FALSE)</f>
        <v>1008260.0314</v>
      </c>
      <c r="J12" s="21">
        <f>VLOOKUP(B12,RMS!B:E,4,FALSE)</f>
        <v>954207.91780000005</v>
      </c>
      <c r="K12" s="22">
        <f t="shared" si="1"/>
        <v>0.78150000004097819</v>
      </c>
      <c r="L12" s="22">
        <f t="shared" si="2"/>
        <v>0</v>
      </c>
    </row>
    <row r="13" spans="1:12">
      <c r="A13" s="55"/>
      <c r="B13" s="12">
        <v>22</v>
      </c>
      <c r="C13" s="52" t="s">
        <v>15</v>
      </c>
      <c r="D13" s="52"/>
      <c r="E13" s="15">
        <f>RA!D17</f>
        <v>403913.67300000001</v>
      </c>
      <c r="F13" s="25">
        <f>RA!I17</f>
        <v>52968.332799999996</v>
      </c>
      <c r="G13" s="16">
        <f t="shared" si="0"/>
        <v>350945.34020000004</v>
      </c>
      <c r="H13" s="27">
        <f>RA!J17</f>
        <v>13.113775626011099</v>
      </c>
      <c r="I13" s="20">
        <f>VLOOKUP(B13,RMS!B:D,3,FALSE)</f>
        <v>403913.68487008498</v>
      </c>
      <c r="J13" s="21">
        <f>VLOOKUP(B13,RMS!B:E,4,FALSE)</f>
        <v>350945.33924187999</v>
      </c>
      <c r="K13" s="22">
        <f t="shared" si="1"/>
        <v>-1.1870084970723838E-2</v>
      </c>
      <c r="L13" s="22">
        <f t="shared" si="2"/>
        <v>9.581200429238379E-4</v>
      </c>
    </row>
    <row r="14" spans="1:12">
      <c r="A14" s="55"/>
      <c r="B14" s="12">
        <v>23</v>
      </c>
      <c r="C14" s="52" t="s">
        <v>16</v>
      </c>
      <c r="D14" s="52"/>
      <c r="E14" s="15">
        <f>RA!D18</f>
        <v>1764502.5289</v>
      </c>
      <c r="F14" s="25">
        <f>RA!I18</f>
        <v>163664.38819999999</v>
      </c>
      <c r="G14" s="16">
        <f t="shared" si="0"/>
        <v>1600838.1407000001</v>
      </c>
      <c r="H14" s="27">
        <f>RA!J18</f>
        <v>9.2753841674587605</v>
      </c>
      <c r="I14" s="20">
        <f>VLOOKUP(B14,RMS!B:D,3,FALSE)</f>
        <v>1764502.61540855</v>
      </c>
      <c r="J14" s="21">
        <f>VLOOKUP(B14,RMS!B:E,4,FALSE)</f>
        <v>1600838.1389170899</v>
      </c>
      <c r="K14" s="22">
        <f t="shared" si="1"/>
        <v>-8.650854998268187E-2</v>
      </c>
      <c r="L14" s="22">
        <f t="shared" si="2"/>
        <v>1.7829101998358965E-3</v>
      </c>
    </row>
    <row r="15" spans="1:12">
      <c r="A15" s="55"/>
      <c r="B15" s="12">
        <v>24</v>
      </c>
      <c r="C15" s="52" t="s">
        <v>17</v>
      </c>
      <c r="D15" s="52"/>
      <c r="E15" s="15">
        <f>RA!D19</f>
        <v>599566.99479999999</v>
      </c>
      <c r="F15" s="25">
        <f>RA!I19</f>
        <v>17397.275699999998</v>
      </c>
      <c r="G15" s="16">
        <f t="shared" si="0"/>
        <v>582169.71909999999</v>
      </c>
      <c r="H15" s="27">
        <f>RA!J19</f>
        <v>2.9016399920084499</v>
      </c>
      <c r="I15" s="20">
        <f>VLOOKUP(B15,RMS!B:D,3,FALSE)</f>
        <v>599566.990370085</v>
      </c>
      <c r="J15" s="21">
        <f>VLOOKUP(B15,RMS!B:E,4,FALSE)</f>
        <v>582169.71901196602</v>
      </c>
      <c r="K15" s="22">
        <f t="shared" si="1"/>
        <v>4.4299149885773659E-3</v>
      </c>
      <c r="L15" s="22">
        <f t="shared" si="2"/>
        <v>8.8033964857459068E-5</v>
      </c>
    </row>
    <row r="16" spans="1:12">
      <c r="A16" s="55"/>
      <c r="B16" s="12">
        <v>25</v>
      </c>
      <c r="C16" s="52" t="s">
        <v>18</v>
      </c>
      <c r="D16" s="52"/>
      <c r="E16" s="15">
        <f>RA!D20</f>
        <v>1000674.983</v>
      </c>
      <c r="F16" s="25">
        <f>RA!I20</f>
        <v>24694.2971</v>
      </c>
      <c r="G16" s="16">
        <f t="shared" si="0"/>
        <v>975980.68590000004</v>
      </c>
      <c r="H16" s="27">
        <f>RA!J20</f>
        <v>2.4677640112443999</v>
      </c>
      <c r="I16" s="20">
        <f>VLOOKUP(B16,RMS!B:D,3,FALSE)</f>
        <v>1000675.0185</v>
      </c>
      <c r="J16" s="21">
        <f>VLOOKUP(B16,RMS!B:E,4,FALSE)</f>
        <v>975980.68590000004</v>
      </c>
      <c r="K16" s="22">
        <f t="shared" si="1"/>
        <v>-3.5499999998137355E-2</v>
      </c>
      <c r="L16" s="22">
        <f t="shared" si="2"/>
        <v>0</v>
      </c>
    </row>
    <row r="17" spans="1:12">
      <c r="A17" s="55"/>
      <c r="B17" s="12">
        <v>26</v>
      </c>
      <c r="C17" s="52" t="s">
        <v>19</v>
      </c>
      <c r="D17" s="52"/>
      <c r="E17" s="15">
        <f>RA!D21</f>
        <v>368712.70539999998</v>
      </c>
      <c r="F17" s="25">
        <f>RA!I21</f>
        <v>24104.313999999998</v>
      </c>
      <c r="G17" s="16">
        <f t="shared" si="0"/>
        <v>344608.39139999996</v>
      </c>
      <c r="H17" s="27">
        <f>RA!J21</f>
        <v>6.5374242999980998</v>
      </c>
      <c r="I17" s="20">
        <f>VLOOKUP(B17,RMS!B:D,3,FALSE)</f>
        <v>368712.59559380502</v>
      </c>
      <c r="J17" s="21">
        <f>VLOOKUP(B17,RMS!B:E,4,FALSE)</f>
        <v>344608.39132035401</v>
      </c>
      <c r="K17" s="22">
        <f t="shared" si="1"/>
        <v>0.10980619495967403</v>
      </c>
      <c r="L17" s="22">
        <f t="shared" si="2"/>
        <v>7.9645949881523848E-5</v>
      </c>
    </row>
    <row r="18" spans="1:12">
      <c r="A18" s="55"/>
      <c r="B18" s="12">
        <v>27</v>
      </c>
      <c r="C18" s="52" t="s">
        <v>20</v>
      </c>
      <c r="D18" s="52"/>
      <c r="E18" s="15">
        <f>RA!D22</f>
        <v>1324703.2180999999</v>
      </c>
      <c r="F18" s="25">
        <f>RA!I22</f>
        <v>158001.08679999999</v>
      </c>
      <c r="G18" s="16">
        <f t="shared" si="0"/>
        <v>1166702.1313</v>
      </c>
      <c r="H18" s="27">
        <f>RA!J22</f>
        <v>11.9272818727366</v>
      </c>
      <c r="I18" s="20">
        <f>VLOOKUP(B18,RMS!B:D,3,FALSE)</f>
        <v>1324703.4731575199</v>
      </c>
      <c r="J18" s="21">
        <f>VLOOKUP(B18,RMS!B:E,4,FALSE)</f>
        <v>1166702.1313238901</v>
      </c>
      <c r="K18" s="22">
        <f t="shared" si="1"/>
        <v>-0.25505752000026405</v>
      </c>
      <c r="L18" s="22">
        <f t="shared" si="2"/>
        <v>-2.3890053853392601E-5</v>
      </c>
    </row>
    <row r="19" spans="1:12">
      <c r="A19" s="55"/>
      <c r="B19" s="12">
        <v>29</v>
      </c>
      <c r="C19" s="52" t="s">
        <v>21</v>
      </c>
      <c r="D19" s="52"/>
      <c r="E19" s="15">
        <f>RA!D23</f>
        <v>2623269.3272000002</v>
      </c>
      <c r="F19" s="25">
        <f>RA!I23</f>
        <v>173721.59179999999</v>
      </c>
      <c r="G19" s="16">
        <f t="shared" si="0"/>
        <v>2449547.7354000001</v>
      </c>
      <c r="H19" s="27">
        <f>RA!J23</f>
        <v>6.6223315310679602</v>
      </c>
      <c r="I19" s="20">
        <f>VLOOKUP(B19,RMS!B:D,3,FALSE)</f>
        <v>2623270.6900008498</v>
      </c>
      <c r="J19" s="21">
        <f>VLOOKUP(B19,RMS!B:E,4,FALSE)</f>
        <v>2449547.7693683798</v>
      </c>
      <c r="K19" s="22">
        <f t="shared" si="1"/>
        <v>-1.3628008496016264</v>
      </c>
      <c r="L19" s="22">
        <f t="shared" si="2"/>
        <v>-3.3968379721045494E-2</v>
      </c>
    </row>
    <row r="20" spans="1:12">
      <c r="A20" s="55"/>
      <c r="B20" s="12">
        <v>31</v>
      </c>
      <c r="C20" s="52" t="s">
        <v>22</v>
      </c>
      <c r="D20" s="52"/>
      <c r="E20" s="15">
        <f>RA!D24</f>
        <v>358831.36680000002</v>
      </c>
      <c r="F20" s="25">
        <f>RA!I24</f>
        <v>55492.06</v>
      </c>
      <c r="G20" s="16">
        <f t="shared" si="0"/>
        <v>303339.30680000002</v>
      </c>
      <c r="H20" s="27">
        <f>RA!J24</f>
        <v>15.4646625502305</v>
      </c>
      <c r="I20" s="20">
        <f>VLOOKUP(B20,RMS!B:D,3,FALSE)</f>
        <v>358831.42587020597</v>
      </c>
      <c r="J20" s="21">
        <f>VLOOKUP(B20,RMS!B:E,4,FALSE)</f>
        <v>303339.293370436</v>
      </c>
      <c r="K20" s="22">
        <f t="shared" si="1"/>
        <v>-5.9070205956231803E-2</v>
      </c>
      <c r="L20" s="22">
        <f t="shared" si="2"/>
        <v>1.3429564016405493E-2</v>
      </c>
    </row>
    <row r="21" spans="1:12">
      <c r="A21" s="55"/>
      <c r="B21" s="12">
        <v>32</v>
      </c>
      <c r="C21" s="52" t="s">
        <v>23</v>
      </c>
      <c r="D21" s="52"/>
      <c r="E21" s="15">
        <f>RA!D25</f>
        <v>260842.2426</v>
      </c>
      <c r="F21" s="25">
        <f>RA!I25</f>
        <v>25973.159800000001</v>
      </c>
      <c r="G21" s="16">
        <f t="shared" si="0"/>
        <v>234869.0828</v>
      </c>
      <c r="H21" s="27">
        <f>RA!J25</f>
        <v>9.9574208307316603</v>
      </c>
      <c r="I21" s="20">
        <f>VLOOKUP(B21,RMS!B:D,3,FALSE)</f>
        <v>260842.23996045699</v>
      </c>
      <c r="J21" s="21">
        <f>VLOOKUP(B21,RMS!B:E,4,FALSE)</f>
        <v>234869.07042104099</v>
      </c>
      <c r="K21" s="22">
        <f t="shared" si="1"/>
        <v>2.6395430031698197E-3</v>
      </c>
      <c r="L21" s="22">
        <f t="shared" si="2"/>
        <v>1.2378959014313295E-2</v>
      </c>
    </row>
    <row r="22" spans="1:12">
      <c r="A22" s="55"/>
      <c r="B22" s="12">
        <v>33</v>
      </c>
      <c r="C22" s="52" t="s">
        <v>24</v>
      </c>
      <c r="D22" s="52"/>
      <c r="E22" s="15">
        <f>RA!D26</f>
        <v>594851.65819999995</v>
      </c>
      <c r="F22" s="25">
        <f>RA!I26</f>
        <v>122407.0056</v>
      </c>
      <c r="G22" s="16">
        <f t="shared" si="0"/>
        <v>472444.65259999991</v>
      </c>
      <c r="H22" s="27">
        <f>RA!J26</f>
        <v>20.577736299903599</v>
      </c>
      <c r="I22" s="20">
        <f>VLOOKUP(B22,RMS!B:D,3,FALSE)</f>
        <v>594851.65629820002</v>
      </c>
      <c r="J22" s="21">
        <f>VLOOKUP(B22,RMS!B:E,4,FALSE)</f>
        <v>472444.62122920901</v>
      </c>
      <c r="K22" s="22">
        <f t="shared" si="1"/>
        <v>1.9017999293282628E-3</v>
      </c>
      <c r="L22" s="22">
        <f t="shared" si="2"/>
        <v>3.1370790908113122E-2</v>
      </c>
    </row>
    <row r="23" spans="1:12">
      <c r="A23" s="55"/>
      <c r="B23" s="12">
        <v>34</v>
      </c>
      <c r="C23" s="52" t="s">
        <v>25</v>
      </c>
      <c r="D23" s="52"/>
      <c r="E23" s="15">
        <f>RA!D27</f>
        <v>257071.4056</v>
      </c>
      <c r="F23" s="25">
        <f>RA!I27</f>
        <v>71965.3701</v>
      </c>
      <c r="G23" s="16">
        <f t="shared" si="0"/>
        <v>185106.0355</v>
      </c>
      <c r="H23" s="27">
        <f>RA!J27</f>
        <v>27.9943115151349</v>
      </c>
      <c r="I23" s="20">
        <f>VLOOKUP(B23,RMS!B:D,3,FALSE)</f>
        <v>257071.33910835799</v>
      </c>
      <c r="J23" s="21">
        <f>VLOOKUP(B23,RMS!B:E,4,FALSE)</f>
        <v>185106.02484959899</v>
      </c>
      <c r="K23" s="22">
        <f t="shared" si="1"/>
        <v>6.6491642006440088E-2</v>
      </c>
      <c r="L23" s="22">
        <f t="shared" si="2"/>
        <v>1.0650401003658772E-2</v>
      </c>
    </row>
    <row r="24" spans="1:12">
      <c r="A24" s="55"/>
      <c r="B24" s="12">
        <v>35</v>
      </c>
      <c r="C24" s="52" t="s">
        <v>26</v>
      </c>
      <c r="D24" s="52"/>
      <c r="E24" s="15">
        <f>RA!D28</f>
        <v>1017770.39</v>
      </c>
      <c r="F24" s="25">
        <f>RA!I28</f>
        <v>22552.973399999999</v>
      </c>
      <c r="G24" s="16">
        <f t="shared" si="0"/>
        <v>995217.4166</v>
      </c>
      <c r="H24" s="27">
        <f>RA!J28</f>
        <v>2.21591958477</v>
      </c>
      <c r="I24" s="20">
        <f>VLOOKUP(B24,RMS!B:D,3,FALSE)</f>
        <v>1017770.38937788</v>
      </c>
      <c r="J24" s="21">
        <f>VLOOKUP(B24,RMS!B:E,4,FALSE)</f>
        <v>995217.41700078896</v>
      </c>
      <c r="K24" s="22">
        <f t="shared" si="1"/>
        <v>6.2211998738348484E-4</v>
      </c>
      <c r="L24" s="22">
        <f t="shared" si="2"/>
        <v>-4.0078896563500166E-4</v>
      </c>
    </row>
    <row r="25" spans="1:12">
      <c r="A25" s="55"/>
      <c r="B25" s="12">
        <v>36</v>
      </c>
      <c r="C25" s="52" t="s">
        <v>27</v>
      </c>
      <c r="D25" s="52"/>
      <c r="E25" s="15">
        <f>RA!D29</f>
        <v>689174.82739999995</v>
      </c>
      <c r="F25" s="25">
        <f>RA!I29</f>
        <v>104449.42939999999</v>
      </c>
      <c r="G25" s="16">
        <f t="shared" si="0"/>
        <v>584725.39799999993</v>
      </c>
      <c r="H25" s="27">
        <f>RA!J29</f>
        <v>15.1557232283206</v>
      </c>
      <c r="I25" s="20">
        <f>VLOOKUP(B25,RMS!B:D,3,FALSE)</f>
        <v>689174.82626283204</v>
      </c>
      <c r="J25" s="21">
        <f>VLOOKUP(B25,RMS!B:E,4,FALSE)</f>
        <v>584725.31615178403</v>
      </c>
      <c r="K25" s="22">
        <f t="shared" si="1"/>
        <v>1.137167913839221E-3</v>
      </c>
      <c r="L25" s="22">
        <f t="shared" si="2"/>
        <v>8.184821589384228E-2</v>
      </c>
    </row>
    <row r="26" spans="1:12">
      <c r="A26" s="55"/>
      <c r="B26" s="12">
        <v>37</v>
      </c>
      <c r="C26" s="52" t="s">
        <v>28</v>
      </c>
      <c r="D26" s="52"/>
      <c r="E26" s="15">
        <f>RA!D30</f>
        <v>1378713.3097000001</v>
      </c>
      <c r="F26" s="25">
        <f>RA!I30</f>
        <v>198477.74559999999</v>
      </c>
      <c r="G26" s="16">
        <f t="shared" si="0"/>
        <v>1180235.5641000001</v>
      </c>
      <c r="H26" s="27">
        <f>RA!J30</f>
        <v>14.3958678141134</v>
      </c>
      <c r="I26" s="20">
        <f>VLOOKUP(B26,RMS!B:D,3,FALSE)</f>
        <v>1378713.3053681401</v>
      </c>
      <c r="J26" s="21">
        <f>VLOOKUP(B26,RMS!B:E,4,FALSE)</f>
        <v>1180235.5423514999</v>
      </c>
      <c r="K26" s="22">
        <f t="shared" si="1"/>
        <v>4.3318599928170443E-3</v>
      </c>
      <c r="L26" s="22">
        <f t="shared" si="2"/>
        <v>2.1748500177636743E-2</v>
      </c>
    </row>
    <row r="27" spans="1:12">
      <c r="A27" s="55"/>
      <c r="B27" s="12">
        <v>38</v>
      </c>
      <c r="C27" s="52" t="s">
        <v>29</v>
      </c>
      <c r="D27" s="52"/>
      <c r="E27" s="15">
        <f>RA!D31</f>
        <v>979387.25199999998</v>
      </c>
      <c r="F27" s="25">
        <f>RA!I31</f>
        <v>20636.248899999999</v>
      </c>
      <c r="G27" s="16">
        <f t="shared" si="0"/>
        <v>958751.00309999997</v>
      </c>
      <c r="H27" s="27">
        <f>RA!J31</f>
        <v>2.1070571275926699</v>
      </c>
      <c r="I27" s="20">
        <f>VLOOKUP(B27,RMS!B:D,3,FALSE)</f>
        <v>979387.29116597795</v>
      </c>
      <c r="J27" s="21">
        <f>VLOOKUP(B27,RMS!B:E,4,FALSE)</f>
        <v>958751.028355752</v>
      </c>
      <c r="K27" s="22">
        <f t="shared" si="1"/>
        <v>-3.9165977970696986E-2</v>
      </c>
      <c r="L27" s="22">
        <f t="shared" si="2"/>
        <v>-2.5255752028897405E-2</v>
      </c>
    </row>
    <row r="28" spans="1:12">
      <c r="A28" s="55"/>
      <c r="B28" s="12">
        <v>39</v>
      </c>
      <c r="C28" s="52" t="s">
        <v>30</v>
      </c>
      <c r="D28" s="52"/>
      <c r="E28" s="15">
        <f>RA!D32</f>
        <v>145360.42389999999</v>
      </c>
      <c r="F28" s="25">
        <f>RA!I32</f>
        <v>34843.4853</v>
      </c>
      <c r="G28" s="16">
        <f t="shared" si="0"/>
        <v>110516.93859999999</v>
      </c>
      <c r="H28" s="27">
        <f>RA!J32</f>
        <v>23.9704070510763</v>
      </c>
      <c r="I28" s="20">
        <f>VLOOKUP(B28,RMS!B:D,3,FALSE)</f>
        <v>145360.27323248601</v>
      </c>
      <c r="J28" s="21">
        <f>VLOOKUP(B28,RMS!B:E,4,FALSE)</f>
        <v>110516.95426042299</v>
      </c>
      <c r="K28" s="22">
        <f t="shared" si="1"/>
        <v>0.15066751398262568</v>
      </c>
      <c r="L28" s="22">
        <f t="shared" si="2"/>
        <v>-1.5660422999644652E-2</v>
      </c>
    </row>
    <row r="29" spans="1:12">
      <c r="A29" s="55"/>
      <c r="B29" s="12">
        <v>40</v>
      </c>
      <c r="C29" s="52" t="s">
        <v>31</v>
      </c>
      <c r="D29" s="52"/>
      <c r="E29" s="15">
        <f>RA!D33</f>
        <v>131.50790000000001</v>
      </c>
      <c r="F29" s="25">
        <f>RA!I33</f>
        <v>27.6205</v>
      </c>
      <c r="G29" s="16">
        <f t="shared" si="0"/>
        <v>103.88740000000001</v>
      </c>
      <c r="H29" s="27">
        <f>RA!J33</f>
        <v>21.002920737081201</v>
      </c>
      <c r="I29" s="20">
        <f>VLOOKUP(B29,RMS!B:D,3,FALSE)</f>
        <v>131.5077</v>
      </c>
      <c r="J29" s="21">
        <f>VLOOKUP(B29,RMS!B:E,4,FALSE)</f>
        <v>103.8874</v>
      </c>
      <c r="K29" s="22">
        <f t="shared" si="1"/>
        <v>2.0000000000663931E-4</v>
      </c>
      <c r="L29" s="22">
        <f t="shared" si="2"/>
        <v>0</v>
      </c>
    </row>
    <row r="30" spans="1:12">
      <c r="A30" s="55"/>
      <c r="B30" s="12">
        <v>41</v>
      </c>
      <c r="C30" s="52" t="s">
        <v>40</v>
      </c>
      <c r="D30" s="52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5"/>
      <c r="B31" s="12">
        <v>42</v>
      </c>
      <c r="C31" s="52" t="s">
        <v>32</v>
      </c>
      <c r="D31" s="52"/>
      <c r="E31" s="15">
        <f>RA!D35</f>
        <v>191391.0227</v>
      </c>
      <c r="F31" s="25">
        <f>RA!I35</f>
        <v>21507.747200000002</v>
      </c>
      <c r="G31" s="16">
        <f t="shared" si="0"/>
        <v>169883.27549999999</v>
      </c>
      <c r="H31" s="27">
        <f>RA!J35</f>
        <v>11.237594583374401</v>
      </c>
      <c r="I31" s="20">
        <f>VLOOKUP(B31,RMS!B:D,3,FALSE)</f>
        <v>191391.022</v>
      </c>
      <c r="J31" s="21">
        <f>VLOOKUP(B31,RMS!B:E,4,FALSE)</f>
        <v>169883.27710000001</v>
      </c>
      <c r="K31" s="22">
        <f t="shared" si="1"/>
        <v>7.0000000414438546E-4</v>
      </c>
      <c r="L31" s="22">
        <f t="shared" si="2"/>
        <v>-1.6000000177882612E-3</v>
      </c>
    </row>
    <row r="32" spans="1:12">
      <c r="A32" s="55"/>
      <c r="B32" s="12">
        <v>71</v>
      </c>
      <c r="C32" s="52" t="s">
        <v>41</v>
      </c>
      <c r="D32" s="52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5"/>
      <c r="B33" s="12">
        <v>72</v>
      </c>
      <c r="C33" s="52" t="s">
        <v>42</v>
      </c>
      <c r="D33" s="52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5"/>
      <c r="B34" s="12">
        <v>73</v>
      </c>
      <c r="C34" s="52" t="s">
        <v>43</v>
      </c>
      <c r="D34" s="52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5"/>
      <c r="B35" s="12">
        <v>75</v>
      </c>
      <c r="C35" s="52" t="s">
        <v>33</v>
      </c>
      <c r="D35" s="52"/>
      <c r="E35" s="15">
        <f>RA!D39</f>
        <v>371269.23210000002</v>
      </c>
      <c r="F35" s="25">
        <f>RA!I39</f>
        <v>19353.8629</v>
      </c>
      <c r="G35" s="16">
        <f t="shared" si="0"/>
        <v>351915.36920000002</v>
      </c>
      <c r="H35" s="27">
        <f>RA!J39</f>
        <v>5.2128916771608802</v>
      </c>
      <c r="I35" s="20">
        <f>VLOOKUP(B35,RMS!B:D,3,FALSE)</f>
        <v>371269.23076923098</v>
      </c>
      <c r="J35" s="21">
        <f>VLOOKUP(B35,RMS!B:E,4,FALSE)</f>
        <v>351915.36752136803</v>
      </c>
      <c r="K35" s="22">
        <f t="shared" si="1"/>
        <v>1.330769038759172E-3</v>
      </c>
      <c r="L35" s="22">
        <f t="shared" si="2"/>
        <v>1.6786319902166724E-3</v>
      </c>
    </row>
    <row r="36" spans="1:12">
      <c r="A36" s="55"/>
      <c r="B36" s="12">
        <v>76</v>
      </c>
      <c r="C36" s="52" t="s">
        <v>34</v>
      </c>
      <c r="D36" s="52"/>
      <c r="E36" s="15">
        <f>RA!D40</f>
        <v>405970.63990000001</v>
      </c>
      <c r="F36" s="25">
        <f>RA!I40</f>
        <v>23476.585800000001</v>
      </c>
      <c r="G36" s="16">
        <f t="shared" si="0"/>
        <v>382494.05410000001</v>
      </c>
      <c r="H36" s="27">
        <f>RA!J40</f>
        <v>5.7828284837994302</v>
      </c>
      <c r="I36" s="20">
        <f>VLOOKUP(B36,RMS!B:D,3,FALSE)</f>
        <v>405970.63584786298</v>
      </c>
      <c r="J36" s="21">
        <f>VLOOKUP(B36,RMS!B:E,4,FALSE)</f>
        <v>382494.053719658</v>
      </c>
      <c r="K36" s="22">
        <f t="shared" si="1"/>
        <v>4.0521370247006416E-3</v>
      </c>
      <c r="L36" s="22">
        <f t="shared" si="2"/>
        <v>3.8034201133996248E-4</v>
      </c>
    </row>
    <row r="37" spans="1:12">
      <c r="A37" s="55"/>
      <c r="B37" s="12">
        <v>77</v>
      </c>
      <c r="C37" s="52" t="s">
        <v>44</v>
      </c>
      <c r="D37" s="52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5"/>
      <c r="B38" s="12">
        <v>78</v>
      </c>
      <c r="C38" s="52" t="s">
        <v>45</v>
      </c>
      <c r="D38" s="52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5"/>
      <c r="B39" s="12">
        <v>99</v>
      </c>
      <c r="C39" s="52" t="s">
        <v>35</v>
      </c>
      <c r="D39" s="52"/>
      <c r="E39" s="15">
        <f>RA!D43</f>
        <v>18980.6921</v>
      </c>
      <c r="F39" s="25">
        <f>RA!I43</f>
        <v>3736.0925999999999</v>
      </c>
      <c r="G39" s="16">
        <f t="shared" si="0"/>
        <v>15244.5995</v>
      </c>
      <c r="H39" s="27">
        <f>RA!J43</f>
        <v>19.6836478897416</v>
      </c>
      <c r="I39" s="20">
        <f>VLOOKUP(B39,RMS!B:D,3,FALSE)</f>
        <v>18980.691853868801</v>
      </c>
      <c r="J39" s="21">
        <f>VLOOKUP(B39,RMS!B:E,4,FALSE)</f>
        <v>15244.599969745101</v>
      </c>
      <c r="K39" s="22">
        <f t="shared" si="1"/>
        <v>2.4613119967398234E-4</v>
      </c>
      <c r="L39" s="22">
        <f t="shared" si="2"/>
        <v>-4.6974510041764006E-4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30" t="s">
        <v>54</v>
      </c>
      <c r="W1" s="58"/>
    </row>
    <row r="2" spans="1:23" ht="12.7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30"/>
      <c r="W2" s="58"/>
    </row>
    <row r="3" spans="1:23" ht="23.25" thickBo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31" t="s">
        <v>55</v>
      </c>
      <c r="W3" s="58"/>
    </row>
    <row r="4" spans="1:23" ht="12.75" thickTop="1" thickBo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W4" s="58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59" t="s">
        <v>4</v>
      </c>
      <c r="C6" s="6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1" t="s">
        <v>5</v>
      </c>
      <c r="B7" s="62"/>
      <c r="C7" s="63"/>
      <c r="D7" s="39">
        <v>17381131.7612</v>
      </c>
      <c r="E7" s="39">
        <v>22276292</v>
      </c>
      <c r="F7" s="40">
        <v>78.0252465769438</v>
      </c>
      <c r="G7" s="41"/>
      <c r="H7" s="41"/>
      <c r="I7" s="39">
        <v>1672031.7153</v>
      </c>
      <c r="J7" s="40">
        <v>9.6198092176741099</v>
      </c>
      <c r="K7" s="41"/>
      <c r="L7" s="41"/>
      <c r="M7" s="41"/>
      <c r="N7" s="39">
        <v>67122694.977200001</v>
      </c>
      <c r="O7" s="39">
        <v>1420954440.4999001</v>
      </c>
      <c r="P7" s="39">
        <v>1153234</v>
      </c>
      <c r="Q7" s="39">
        <v>1164132</v>
      </c>
      <c r="R7" s="40">
        <v>-0.93614813440400202</v>
      </c>
      <c r="S7" s="39">
        <v>15.071643535657101</v>
      </c>
      <c r="T7" s="39">
        <v>15.622449793322399</v>
      </c>
      <c r="U7" s="42">
        <v>-3.6545865509767701</v>
      </c>
    </row>
    <row r="8" spans="1:23" ht="12" thickBot="1">
      <c r="A8" s="64">
        <v>41490</v>
      </c>
      <c r="B8" s="67" t="s">
        <v>6</v>
      </c>
      <c r="C8" s="68"/>
      <c r="D8" s="43">
        <v>572338.19039999996</v>
      </c>
      <c r="E8" s="43">
        <v>651422</v>
      </c>
      <c r="F8" s="44">
        <v>87.859819042034204</v>
      </c>
      <c r="G8" s="45"/>
      <c r="H8" s="45"/>
      <c r="I8" s="43">
        <v>111628.429</v>
      </c>
      <c r="J8" s="44">
        <v>19.5039280747602</v>
      </c>
      <c r="K8" s="45"/>
      <c r="L8" s="45"/>
      <c r="M8" s="45"/>
      <c r="N8" s="43">
        <v>2030177.5252</v>
      </c>
      <c r="O8" s="43">
        <v>44138471.017700002</v>
      </c>
      <c r="P8" s="43">
        <v>26498</v>
      </c>
      <c r="Q8" s="43">
        <v>25745</v>
      </c>
      <c r="R8" s="44">
        <v>2.92483977471354</v>
      </c>
      <c r="S8" s="43">
        <v>21.599297697939502</v>
      </c>
      <c r="T8" s="43">
        <v>21.422455502039199</v>
      </c>
      <c r="U8" s="46">
        <v>0.81874049042395103</v>
      </c>
    </row>
    <row r="9" spans="1:23" ht="12" thickBot="1">
      <c r="A9" s="65"/>
      <c r="B9" s="67" t="s">
        <v>7</v>
      </c>
      <c r="C9" s="68"/>
      <c r="D9" s="43">
        <v>116870.4984</v>
      </c>
      <c r="E9" s="43">
        <v>154630</v>
      </c>
      <c r="F9" s="44">
        <v>75.580740089245296</v>
      </c>
      <c r="G9" s="45"/>
      <c r="H9" s="45"/>
      <c r="I9" s="43">
        <v>23407.0622</v>
      </c>
      <c r="J9" s="44">
        <v>20.028204311995999</v>
      </c>
      <c r="K9" s="45"/>
      <c r="L9" s="45"/>
      <c r="M9" s="45"/>
      <c r="N9" s="43">
        <v>420624.57290000003</v>
      </c>
      <c r="O9" s="43">
        <v>8947549.7141999993</v>
      </c>
      <c r="P9" s="43">
        <v>7448</v>
      </c>
      <c r="Q9" s="43">
        <v>7404</v>
      </c>
      <c r="R9" s="44">
        <v>0.59427336574824396</v>
      </c>
      <c r="S9" s="43">
        <v>15.6915277121375</v>
      </c>
      <c r="T9" s="43">
        <v>15.3601760264722</v>
      </c>
      <c r="U9" s="46">
        <v>2.1116598188779601</v>
      </c>
    </row>
    <row r="10" spans="1:23" ht="12" thickBot="1">
      <c r="A10" s="65"/>
      <c r="B10" s="67" t="s">
        <v>8</v>
      </c>
      <c r="C10" s="68"/>
      <c r="D10" s="43">
        <v>179645.10759999999</v>
      </c>
      <c r="E10" s="43">
        <v>194987</v>
      </c>
      <c r="F10" s="44">
        <v>92.131838327683397</v>
      </c>
      <c r="G10" s="45"/>
      <c r="H10" s="45"/>
      <c r="I10" s="43">
        <v>37318.850700000003</v>
      </c>
      <c r="J10" s="44">
        <v>20.7736526747473</v>
      </c>
      <c r="K10" s="45"/>
      <c r="L10" s="45"/>
      <c r="M10" s="45"/>
      <c r="N10" s="43">
        <v>644787.16209999996</v>
      </c>
      <c r="O10" s="43">
        <v>14092342.4186</v>
      </c>
      <c r="P10" s="43">
        <v>107329</v>
      </c>
      <c r="Q10" s="43">
        <v>107951</v>
      </c>
      <c r="R10" s="44">
        <v>-0.57618734425803897</v>
      </c>
      <c r="S10" s="43">
        <v>1.6737797575678499</v>
      </c>
      <c r="T10" s="43">
        <v>1.6705222943743001</v>
      </c>
      <c r="U10" s="46">
        <v>0.19461719373917399</v>
      </c>
    </row>
    <row r="11" spans="1:23" ht="12" thickBot="1">
      <c r="A11" s="65"/>
      <c r="B11" s="67" t="s">
        <v>9</v>
      </c>
      <c r="C11" s="68"/>
      <c r="D11" s="43">
        <v>46894.149899999997</v>
      </c>
      <c r="E11" s="43">
        <v>63831</v>
      </c>
      <c r="F11" s="44">
        <v>73.466105653992599</v>
      </c>
      <c r="G11" s="45"/>
      <c r="H11" s="45"/>
      <c r="I11" s="43">
        <v>7796.0051000000003</v>
      </c>
      <c r="J11" s="44">
        <v>16.624685843809299</v>
      </c>
      <c r="K11" s="45"/>
      <c r="L11" s="45"/>
      <c r="M11" s="45"/>
      <c r="N11" s="43">
        <v>165825.9866</v>
      </c>
      <c r="O11" s="43">
        <v>4844349.2810000004</v>
      </c>
      <c r="P11" s="43">
        <v>2853</v>
      </c>
      <c r="Q11" s="43">
        <v>2776</v>
      </c>
      <c r="R11" s="44">
        <v>2.77377521613833</v>
      </c>
      <c r="S11" s="43">
        <v>16.436785804416399</v>
      </c>
      <c r="T11" s="43">
        <v>16.006879034582099</v>
      </c>
      <c r="U11" s="46">
        <v>2.6155160440112102</v>
      </c>
    </row>
    <row r="12" spans="1:23" ht="12" thickBot="1">
      <c r="A12" s="65"/>
      <c r="B12" s="67" t="s">
        <v>10</v>
      </c>
      <c r="C12" s="68"/>
      <c r="D12" s="43">
        <v>129564.07</v>
      </c>
      <c r="E12" s="43">
        <v>174458</v>
      </c>
      <c r="F12" s="44">
        <v>74.266625778124293</v>
      </c>
      <c r="G12" s="45"/>
      <c r="H12" s="45"/>
      <c r="I12" s="43">
        <v>9718.2770999999993</v>
      </c>
      <c r="J12" s="44">
        <v>7.5007500922130701</v>
      </c>
      <c r="K12" s="45"/>
      <c r="L12" s="45"/>
      <c r="M12" s="45"/>
      <c r="N12" s="43">
        <v>506568.8199</v>
      </c>
      <c r="O12" s="43">
        <v>18564931.847399998</v>
      </c>
      <c r="P12" s="43">
        <v>1927</v>
      </c>
      <c r="Q12" s="43">
        <v>1957</v>
      </c>
      <c r="R12" s="44">
        <v>-1.5329586101175301</v>
      </c>
      <c r="S12" s="43">
        <v>67.2361546445252</v>
      </c>
      <c r="T12" s="43">
        <v>69.977662698007194</v>
      </c>
      <c r="U12" s="46">
        <v>-4.0774313581379502</v>
      </c>
    </row>
    <row r="13" spans="1:23" ht="12" thickBot="1">
      <c r="A13" s="65"/>
      <c r="B13" s="67" t="s">
        <v>11</v>
      </c>
      <c r="C13" s="68"/>
      <c r="D13" s="43">
        <v>303961.02179999999</v>
      </c>
      <c r="E13" s="43">
        <v>412398</v>
      </c>
      <c r="F13" s="44">
        <v>73.705745857157396</v>
      </c>
      <c r="G13" s="45"/>
      <c r="H13" s="45"/>
      <c r="I13" s="43">
        <v>74069.695900000006</v>
      </c>
      <c r="J13" s="44">
        <v>24.368155976504202</v>
      </c>
      <c r="K13" s="45"/>
      <c r="L13" s="45"/>
      <c r="M13" s="45"/>
      <c r="N13" s="43">
        <v>1118786.2331000001</v>
      </c>
      <c r="O13" s="43">
        <v>24875122.747299999</v>
      </c>
      <c r="P13" s="43">
        <v>12645</v>
      </c>
      <c r="Q13" s="43">
        <v>12233</v>
      </c>
      <c r="R13" s="44">
        <v>3.3679391809041199</v>
      </c>
      <c r="S13" s="43">
        <v>24.038040474495801</v>
      </c>
      <c r="T13" s="43">
        <v>24.206745777814099</v>
      </c>
      <c r="U13" s="46">
        <v>-0.70182635517756597</v>
      </c>
    </row>
    <row r="14" spans="1:23" ht="12" thickBot="1">
      <c r="A14" s="65"/>
      <c r="B14" s="67" t="s">
        <v>12</v>
      </c>
      <c r="C14" s="68"/>
      <c r="D14" s="43">
        <v>170802.80119999999</v>
      </c>
      <c r="E14" s="43">
        <v>221006</v>
      </c>
      <c r="F14" s="44">
        <v>77.284237170031602</v>
      </c>
      <c r="G14" s="45"/>
      <c r="H14" s="45"/>
      <c r="I14" s="43">
        <v>6673.5146000000004</v>
      </c>
      <c r="J14" s="44">
        <v>3.9071458741392102</v>
      </c>
      <c r="K14" s="45"/>
      <c r="L14" s="45"/>
      <c r="M14" s="45"/>
      <c r="N14" s="43">
        <v>599553.30000000005</v>
      </c>
      <c r="O14" s="43">
        <v>14013553.022299999</v>
      </c>
      <c r="P14" s="43">
        <v>3390</v>
      </c>
      <c r="Q14" s="43">
        <v>3064</v>
      </c>
      <c r="R14" s="44">
        <v>10.6396866840731</v>
      </c>
      <c r="S14" s="43">
        <v>50.384307138643102</v>
      </c>
      <c r="T14" s="43">
        <v>50.3667397519582</v>
      </c>
      <c r="U14" s="46">
        <v>3.4866782302880997E-2</v>
      </c>
    </row>
    <row r="15" spans="1:23" ht="12" thickBot="1">
      <c r="A15" s="65"/>
      <c r="B15" s="67" t="s">
        <v>13</v>
      </c>
      <c r="C15" s="68"/>
      <c r="D15" s="43">
        <v>97705.707699999999</v>
      </c>
      <c r="E15" s="43">
        <v>113745</v>
      </c>
      <c r="F15" s="44">
        <v>85.898903424326306</v>
      </c>
      <c r="G15" s="45"/>
      <c r="H15" s="45"/>
      <c r="I15" s="43">
        <v>7916.3121000000001</v>
      </c>
      <c r="J15" s="44">
        <v>8.1022002566181701</v>
      </c>
      <c r="K15" s="45"/>
      <c r="L15" s="45"/>
      <c r="M15" s="45"/>
      <c r="N15" s="43">
        <v>360786.82169999997</v>
      </c>
      <c r="O15" s="43">
        <v>9368337.7328999992</v>
      </c>
      <c r="P15" s="43">
        <v>4739</v>
      </c>
      <c r="Q15" s="43">
        <v>4468</v>
      </c>
      <c r="R15" s="44">
        <v>6.0653536257833496</v>
      </c>
      <c r="S15" s="43">
        <v>20.617368157839199</v>
      </c>
      <c r="T15" s="43">
        <v>20.621079789614999</v>
      </c>
      <c r="U15" s="46">
        <v>-1.8002451852347001E-2</v>
      </c>
    </row>
    <row r="16" spans="1:23" ht="12" thickBot="1">
      <c r="A16" s="65"/>
      <c r="B16" s="67" t="s">
        <v>14</v>
      </c>
      <c r="C16" s="68"/>
      <c r="D16" s="43">
        <v>1008260.8129</v>
      </c>
      <c r="E16" s="43">
        <v>1081465</v>
      </c>
      <c r="F16" s="44">
        <v>93.231016528505293</v>
      </c>
      <c r="G16" s="45"/>
      <c r="H16" s="45"/>
      <c r="I16" s="43">
        <v>54052.895100000002</v>
      </c>
      <c r="J16" s="44">
        <v>5.36100326507096</v>
      </c>
      <c r="K16" s="45"/>
      <c r="L16" s="45"/>
      <c r="M16" s="45"/>
      <c r="N16" s="43">
        <v>3813186.5287000001</v>
      </c>
      <c r="O16" s="43">
        <v>79748041.373400003</v>
      </c>
      <c r="P16" s="43">
        <v>81039</v>
      </c>
      <c r="Q16" s="43">
        <v>79564</v>
      </c>
      <c r="R16" s="44">
        <v>1.8538535015836199</v>
      </c>
      <c r="S16" s="43">
        <v>12.441673921198401</v>
      </c>
      <c r="T16" s="43">
        <v>12.6584443617717</v>
      </c>
      <c r="U16" s="46">
        <v>-1.7422932150944801</v>
      </c>
    </row>
    <row r="17" spans="1:21" ht="12" thickBot="1">
      <c r="A17" s="65"/>
      <c r="B17" s="67" t="s">
        <v>15</v>
      </c>
      <c r="C17" s="68"/>
      <c r="D17" s="43">
        <v>403913.67300000001</v>
      </c>
      <c r="E17" s="43">
        <v>545256</v>
      </c>
      <c r="F17" s="44">
        <v>74.077804370791</v>
      </c>
      <c r="G17" s="45"/>
      <c r="H17" s="45"/>
      <c r="I17" s="43">
        <v>52968.332799999996</v>
      </c>
      <c r="J17" s="44">
        <v>13.113775626011099</v>
      </c>
      <c r="K17" s="45"/>
      <c r="L17" s="45"/>
      <c r="M17" s="45"/>
      <c r="N17" s="43">
        <v>1652043.0548</v>
      </c>
      <c r="O17" s="43">
        <v>55443254.099100001</v>
      </c>
      <c r="P17" s="43">
        <v>13541</v>
      </c>
      <c r="Q17" s="43">
        <v>13609</v>
      </c>
      <c r="R17" s="44">
        <v>-0.49966933646851103</v>
      </c>
      <c r="S17" s="43">
        <v>29.828939738571702</v>
      </c>
      <c r="T17" s="43">
        <v>29.065673399955902</v>
      </c>
      <c r="U17" s="46">
        <v>2.5588114941573101</v>
      </c>
    </row>
    <row r="18" spans="1:21" ht="12" thickBot="1">
      <c r="A18" s="65"/>
      <c r="B18" s="67" t="s">
        <v>16</v>
      </c>
      <c r="C18" s="68"/>
      <c r="D18" s="43">
        <v>1764502.5289</v>
      </c>
      <c r="E18" s="43">
        <v>2263616</v>
      </c>
      <c r="F18" s="44">
        <v>77.950612157715796</v>
      </c>
      <c r="G18" s="45"/>
      <c r="H18" s="45"/>
      <c r="I18" s="43">
        <v>163664.38819999999</v>
      </c>
      <c r="J18" s="44">
        <v>9.2753841674587605</v>
      </c>
      <c r="K18" s="45"/>
      <c r="L18" s="45"/>
      <c r="M18" s="45"/>
      <c r="N18" s="43">
        <v>6814705.5177999996</v>
      </c>
      <c r="O18" s="43">
        <v>138184360.01499999</v>
      </c>
      <c r="P18" s="43">
        <v>102430</v>
      </c>
      <c r="Q18" s="43">
        <v>104408</v>
      </c>
      <c r="R18" s="44">
        <v>-1.8944908436135199</v>
      </c>
      <c r="S18" s="43">
        <v>17.226423205115701</v>
      </c>
      <c r="T18" s="43">
        <v>17.510941972837301</v>
      </c>
      <c r="U18" s="46">
        <v>-1.65164157604782</v>
      </c>
    </row>
    <row r="19" spans="1:21" ht="12" thickBot="1">
      <c r="A19" s="65"/>
      <c r="B19" s="67" t="s">
        <v>17</v>
      </c>
      <c r="C19" s="68"/>
      <c r="D19" s="43">
        <v>599566.99479999999</v>
      </c>
      <c r="E19" s="43">
        <v>695474</v>
      </c>
      <c r="F19" s="44">
        <v>86.209835996744701</v>
      </c>
      <c r="G19" s="45"/>
      <c r="H19" s="45"/>
      <c r="I19" s="43">
        <v>17397.275699999998</v>
      </c>
      <c r="J19" s="44">
        <v>2.9016399920084499</v>
      </c>
      <c r="K19" s="45"/>
      <c r="L19" s="45"/>
      <c r="M19" s="45"/>
      <c r="N19" s="43">
        <v>2461805.6132999999</v>
      </c>
      <c r="O19" s="43">
        <v>50084355.079400003</v>
      </c>
      <c r="P19" s="43">
        <v>11430</v>
      </c>
      <c r="Q19" s="43">
        <v>11618</v>
      </c>
      <c r="R19" s="44">
        <v>-1.6181786882423801</v>
      </c>
      <c r="S19" s="43">
        <v>52.455555100612401</v>
      </c>
      <c r="T19" s="43">
        <v>77.650049449130705</v>
      </c>
      <c r="U19" s="46">
        <v>-48.0301739257051</v>
      </c>
    </row>
    <row r="20" spans="1:21" ht="12" thickBot="1">
      <c r="A20" s="65"/>
      <c r="B20" s="67" t="s">
        <v>18</v>
      </c>
      <c r="C20" s="68"/>
      <c r="D20" s="43">
        <v>1000674.983</v>
      </c>
      <c r="E20" s="43">
        <v>1302266</v>
      </c>
      <c r="F20" s="44">
        <v>76.841058815940798</v>
      </c>
      <c r="G20" s="45"/>
      <c r="H20" s="45"/>
      <c r="I20" s="43">
        <v>24694.2971</v>
      </c>
      <c r="J20" s="44">
        <v>2.4677640112443999</v>
      </c>
      <c r="K20" s="45"/>
      <c r="L20" s="45"/>
      <c r="M20" s="45"/>
      <c r="N20" s="43">
        <v>4227028.0888999999</v>
      </c>
      <c r="O20" s="43">
        <v>83537951.609500006</v>
      </c>
      <c r="P20" s="43">
        <v>40278</v>
      </c>
      <c r="Q20" s="43">
        <v>40854</v>
      </c>
      <c r="R20" s="44">
        <v>-1.40989866353356</v>
      </c>
      <c r="S20" s="43">
        <v>24.8442073340285</v>
      </c>
      <c r="T20" s="43">
        <v>29.884652496695502</v>
      </c>
      <c r="U20" s="46">
        <v>-20.2882108287805</v>
      </c>
    </row>
    <row r="21" spans="1:21" ht="12" thickBot="1">
      <c r="A21" s="65"/>
      <c r="B21" s="67" t="s">
        <v>19</v>
      </c>
      <c r="C21" s="68"/>
      <c r="D21" s="43">
        <v>368712.70539999998</v>
      </c>
      <c r="E21" s="43">
        <v>527977</v>
      </c>
      <c r="F21" s="44">
        <v>69.834993834958695</v>
      </c>
      <c r="G21" s="45"/>
      <c r="H21" s="45"/>
      <c r="I21" s="43">
        <v>24104.313999999998</v>
      </c>
      <c r="J21" s="44">
        <v>6.5374242999980998</v>
      </c>
      <c r="K21" s="45"/>
      <c r="L21" s="45"/>
      <c r="M21" s="45"/>
      <c r="N21" s="43">
        <v>1398406.0414</v>
      </c>
      <c r="O21" s="43">
        <v>29463925.4131</v>
      </c>
      <c r="P21" s="43">
        <v>37572</v>
      </c>
      <c r="Q21" s="43">
        <v>37574</v>
      </c>
      <c r="R21" s="44">
        <v>-5.3228296162280003E-3</v>
      </c>
      <c r="S21" s="43">
        <v>9.8134968966251499</v>
      </c>
      <c r="T21" s="43">
        <v>10.0256931495183</v>
      </c>
      <c r="U21" s="46">
        <v>-2.16228990673154</v>
      </c>
    </row>
    <row r="22" spans="1:21" ht="12" thickBot="1">
      <c r="A22" s="65"/>
      <c r="B22" s="67" t="s">
        <v>20</v>
      </c>
      <c r="C22" s="68"/>
      <c r="D22" s="43">
        <v>1324703.2180999999</v>
      </c>
      <c r="E22" s="43">
        <v>1269488</v>
      </c>
      <c r="F22" s="44">
        <v>104.3494084308</v>
      </c>
      <c r="G22" s="45"/>
      <c r="H22" s="45"/>
      <c r="I22" s="43">
        <v>158001.08679999999</v>
      </c>
      <c r="J22" s="44">
        <v>11.9272818727366</v>
      </c>
      <c r="K22" s="45"/>
      <c r="L22" s="45"/>
      <c r="M22" s="45"/>
      <c r="N22" s="43">
        <v>5011106.9714000002</v>
      </c>
      <c r="O22" s="43">
        <v>106644444.22409999</v>
      </c>
      <c r="P22" s="43">
        <v>89163</v>
      </c>
      <c r="Q22" s="43">
        <v>89851</v>
      </c>
      <c r="R22" s="44">
        <v>-0.76571212340430495</v>
      </c>
      <c r="S22" s="43">
        <v>14.8570956349607</v>
      </c>
      <c r="T22" s="43">
        <v>14.8690721794972</v>
      </c>
      <c r="U22" s="46">
        <v>-8.0611613674307997E-2</v>
      </c>
    </row>
    <row r="23" spans="1:21" ht="12" thickBot="1">
      <c r="A23" s="65"/>
      <c r="B23" s="67" t="s">
        <v>21</v>
      </c>
      <c r="C23" s="68"/>
      <c r="D23" s="43">
        <v>2623269.3272000002</v>
      </c>
      <c r="E23" s="43">
        <v>3233414</v>
      </c>
      <c r="F23" s="44">
        <v>81.130016978957798</v>
      </c>
      <c r="G23" s="45"/>
      <c r="H23" s="45"/>
      <c r="I23" s="43">
        <v>173721.59179999999</v>
      </c>
      <c r="J23" s="44">
        <v>6.6223315310679602</v>
      </c>
      <c r="K23" s="45"/>
      <c r="L23" s="45"/>
      <c r="M23" s="45"/>
      <c r="N23" s="43">
        <v>10169097.232100001</v>
      </c>
      <c r="O23" s="43">
        <v>216703900.45649999</v>
      </c>
      <c r="P23" s="43">
        <v>95387</v>
      </c>
      <c r="Q23" s="43">
        <v>94972</v>
      </c>
      <c r="R23" s="44">
        <v>0.43697089668532901</v>
      </c>
      <c r="S23" s="43">
        <v>27.5013296067598</v>
      </c>
      <c r="T23" s="43">
        <v>27.780597103356801</v>
      </c>
      <c r="U23" s="46">
        <v>-1.01546907218736</v>
      </c>
    </row>
    <row r="24" spans="1:21" ht="12" thickBot="1">
      <c r="A24" s="65"/>
      <c r="B24" s="67" t="s">
        <v>22</v>
      </c>
      <c r="C24" s="68"/>
      <c r="D24" s="43">
        <v>358831.36680000002</v>
      </c>
      <c r="E24" s="43">
        <v>499621</v>
      </c>
      <c r="F24" s="44">
        <v>71.820713460803304</v>
      </c>
      <c r="G24" s="45"/>
      <c r="H24" s="45"/>
      <c r="I24" s="43">
        <v>55492.06</v>
      </c>
      <c r="J24" s="44">
        <v>15.4646625502305</v>
      </c>
      <c r="K24" s="45"/>
      <c r="L24" s="45"/>
      <c r="M24" s="45"/>
      <c r="N24" s="43">
        <v>1382152.2821</v>
      </c>
      <c r="O24" s="43">
        <v>24610479.786800001</v>
      </c>
      <c r="P24" s="43">
        <v>40544</v>
      </c>
      <c r="Q24" s="43">
        <v>42036</v>
      </c>
      <c r="R24" s="44">
        <v>-3.54933866209916</v>
      </c>
      <c r="S24" s="43">
        <v>8.8504184786898197</v>
      </c>
      <c r="T24" s="43">
        <v>8.8535346274621798</v>
      </c>
      <c r="U24" s="46">
        <v>-3.520905570578E-2</v>
      </c>
    </row>
    <row r="25" spans="1:21" ht="12" thickBot="1">
      <c r="A25" s="65"/>
      <c r="B25" s="67" t="s">
        <v>23</v>
      </c>
      <c r="C25" s="68"/>
      <c r="D25" s="43">
        <v>260842.2426</v>
      </c>
      <c r="E25" s="43">
        <v>309883</v>
      </c>
      <c r="F25" s="44">
        <v>84.174427961521005</v>
      </c>
      <c r="G25" s="45"/>
      <c r="H25" s="45"/>
      <c r="I25" s="43">
        <v>25973.159800000001</v>
      </c>
      <c r="J25" s="44">
        <v>9.9574208307316603</v>
      </c>
      <c r="K25" s="45"/>
      <c r="L25" s="45"/>
      <c r="M25" s="45"/>
      <c r="N25" s="43">
        <v>982468.62269999995</v>
      </c>
      <c r="O25" s="43">
        <v>18621700.2086</v>
      </c>
      <c r="P25" s="43">
        <v>21954</v>
      </c>
      <c r="Q25" s="43">
        <v>22893</v>
      </c>
      <c r="R25" s="44">
        <v>-4.10169047307037</v>
      </c>
      <c r="S25" s="43">
        <v>11.881308308281</v>
      </c>
      <c r="T25" s="43">
        <v>11.9047580657843</v>
      </c>
      <c r="U25" s="46">
        <v>-0.19736679576779201</v>
      </c>
    </row>
    <row r="26" spans="1:21" ht="12" thickBot="1">
      <c r="A26" s="65"/>
      <c r="B26" s="67" t="s">
        <v>24</v>
      </c>
      <c r="C26" s="68"/>
      <c r="D26" s="43">
        <v>594851.65819999995</v>
      </c>
      <c r="E26" s="43">
        <v>682027</v>
      </c>
      <c r="F26" s="44">
        <v>87.218197842607395</v>
      </c>
      <c r="G26" s="45"/>
      <c r="H26" s="45"/>
      <c r="I26" s="43">
        <v>122407.0056</v>
      </c>
      <c r="J26" s="44">
        <v>20.577736299903599</v>
      </c>
      <c r="K26" s="45"/>
      <c r="L26" s="45"/>
      <c r="M26" s="45"/>
      <c r="N26" s="43">
        <v>2394274.6809999999</v>
      </c>
      <c r="O26" s="43">
        <v>50436367.577</v>
      </c>
      <c r="P26" s="43">
        <v>50724</v>
      </c>
      <c r="Q26" s="43">
        <v>52043</v>
      </c>
      <c r="R26" s="44">
        <v>-2.5344426724055098</v>
      </c>
      <c r="S26" s="43">
        <v>11.7272229753174</v>
      </c>
      <c r="T26" s="43">
        <v>12.164080087619899</v>
      </c>
      <c r="U26" s="46">
        <v>-3.7251539705684298</v>
      </c>
    </row>
    <row r="27" spans="1:21" ht="12" thickBot="1">
      <c r="A27" s="65"/>
      <c r="B27" s="67" t="s">
        <v>25</v>
      </c>
      <c r="C27" s="68"/>
      <c r="D27" s="43">
        <v>257071.4056</v>
      </c>
      <c r="E27" s="43">
        <v>393247</v>
      </c>
      <c r="F27" s="44">
        <v>65.371485504021706</v>
      </c>
      <c r="G27" s="45"/>
      <c r="H27" s="45"/>
      <c r="I27" s="43">
        <v>71965.3701</v>
      </c>
      <c r="J27" s="44">
        <v>27.9943115151349</v>
      </c>
      <c r="K27" s="45"/>
      <c r="L27" s="45"/>
      <c r="M27" s="45"/>
      <c r="N27" s="43">
        <v>978775.30980000005</v>
      </c>
      <c r="O27" s="43">
        <v>20528178.335000001</v>
      </c>
      <c r="P27" s="43">
        <v>41019</v>
      </c>
      <c r="Q27" s="43">
        <v>42227</v>
      </c>
      <c r="R27" s="44">
        <v>-2.8607289175172301</v>
      </c>
      <c r="S27" s="43">
        <v>6.2671300031692603</v>
      </c>
      <c r="T27" s="43">
        <v>6.3745157032230599</v>
      </c>
      <c r="U27" s="46">
        <v>-1.7134749079640701</v>
      </c>
    </row>
    <row r="28" spans="1:21" ht="12" thickBot="1">
      <c r="A28" s="65"/>
      <c r="B28" s="67" t="s">
        <v>26</v>
      </c>
      <c r="C28" s="68"/>
      <c r="D28" s="43">
        <v>1017770.39</v>
      </c>
      <c r="E28" s="43">
        <v>1084996</v>
      </c>
      <c r="F28" s="44">
        <v>93.804068402095496</v>
      </c>
      <c r="G28" s="45"/>
      <c r="H28" s="45"/>
      <c r="I28" s="43">
        <v>22552.973399999999</v>
      </c>
      <c r="J28" s="44">
        <v>2.21591958477</v>
      </c>
      <c r="K28" s="45"/>
      <c r="L28" s="45"/>
      <c r="M28" s="45"/>
      <c r="N28" s="43">
        <v>3822922.5595999998</v>
      </c>
      <c r="O28" s="43">
        <v>71888886.484999999</v>
      </c>
      <c r="P28" s="43">
        <v>57116</v>
      </c>
      <c r="Q28" s="43">
        <v>58498</v>
      </c>
      <c r="R28" s="44">
        <v>-2.3624739307326799</v>
      </c>
      <c r="S28" s="43">
        <v>17.819356922753698</v>
      </c>
      <c r="T28" s="43">
        <v>17.826357829327499</v>
      </c>
      <c r="U28" s="46">
        <v>-3.9288211152360003E-2</v>
      </c>
    </row>
    <row r="29" spans="1:21" ht="12" thickBot="1">
      <c r="A29" s="65"/>
      <c r="B29" s="67" t="s">
        <v>27</v>
      </c>
      <c r="C29" s="68"/>
      <c r="D29" s="43">
        <v>689174.82739999995</v>
      </c>
      <c r="E29" s="43">
        <v>725727</v>
      </c>
      <c r="F29" s="44">
        <v>94.963371543293803</v>
      </c>
      <c r="G29" s="45"/>
      <c r="H29" s="45"/>
      <c r="I29" s="43">
        <v>104449.42939999999</v>
      </c>
      <c r="J29" s="44">
        <v>15.1557232283206</v>
      </c>
      <c r="K29" s="45"/>
      <c r="L29" s="45"/>
      <c r="M29" s="45"/>
      <c r="N29" s="43">
        <v>2642432.1483</v>
      </c>
      <c r="O29" s="43">
        <v>50782838.0792</v>
      </c>
      <c r="P29" s="43">
        <v>111248</v>
      </c>
      <c r="Q29" s="43">
        <v>113279</v>
      </c>
      <c r="R29" s="44">
        <v>-1.7929183696890001</v>
      </c>
      <c r="S29" s="43">
        <v>6.1949412789443397</v>
      </c>
      <c r="T29" s="43">
        <v>6.1404044730267699</v>
      </c>
      <c r="U29" s="46">
        <v>0.88034419475336201</v>
      </c>
    </row>
    <row r="30" spans="1:21" ht="12" thickBot="1">
      <c r="A30" s="65"/>
      <c r="B30" s="67" t="s">
        <v>28</v>
      </c>
      <c r="C30" s="68"/>
      <c r="D30" s="43">
        <v>1378713.3097000001</v>
      </c>
      <c r="E30" s="43">
        <v>1356447</v>
      </c>
      <c r="F30" s="44">
        <v>101.641517117882</v>
      </c>
      <c r="G30" s="45"/>
      <c r="H30" s="45"/>
      <c r="I30" s="43">
        <v>198477.74559999999</v>
      </c>
      <c r="J30" s="44">
        <v>14.3958678141134</v>
      </c>
      <c r="K30" s="45"/>
      <c r="L30" s="45"/>
      <c r="M30" s="45"/>
      <c r="N30" s="43">
        <v>5238863.3278999999</v>
      </c>
      <c r="O30" s="43">
        <v>107619055.8185</v>
      </c>
      <c r="P30" s="43">
        <v>100542</v>
      </c>
      <c r="Q30" s="43">
        <v>100056</v>
      </c>
      <c r="R30" s="44">
        <v>0.48572799232429198</v>
      </c>
      <c r="S30" s="43">
        <v>13.712809668596201</v>
      </c>
      <c r="T30" s="43">
        <v>14.0136507136004</v>
      </c>
      <c r="U30" s="46">
        <v>-2.1938687422544199</v>
      </c>
    </row>
    <row r="31" spans="1:21" ht="12" thickBot="1">
      <c r="A31" s="65"/>
      <c r="B31" s="67" t="s">
        <v>29</v>
      </c>
      <c r="C31" s="68"/>
      <c r="D31" s="43">
        <v>979387.25199999998</v>
      </c>
      <c r="E31" s="43">
        <v>1106215</v>
      </c>
      <c r="F31" s="44">
        <v>88.534982078528998</v>
      </c>
      <c r="G31" s="45"/>
      <c r="H31" s="45"/>
      <c r="I31" s="43">
        <v>20636.248899999999</v>
      </c>
      <c r="J31" s="44">
        <v>2.1070571275926699</v>
      </c>
      <c r="K31" s="45"/>
      <c r="L31" s="45"/>
      <c r="M31" s="45"/>
      <c r="N31" s="43">
        <v>3857374.7012</v>
      </c>
      <c r="O31" s="43">
        <v>80803747.560299993</v>
      </c>
      <c r="P31" s="43">
        <v>40474</v>
      </c>
      <c r="Q31" s="43">
        <v>41376</v>
      </c>
      <c r="R31" s="44">
        <v>-2.1800077339520501</v>
      </c>
      <c r="S31" s="43">
        <v>24.197935761229399</v>
      </c>
      <c r="T31" s="43">
        <v>24.931564070958999</v>
      </c>
      <c r="U31" s="46">
        <v>-3.0317805492525198</v>
      </c>
    </row>
    <row r="32" spans="1:21" ht="12" thickBot="1">
      <c r="A32" s="65"/>
      <c r="B32" s="67" t="s">
        <v>30</v>
      </c>
      <c r="C32" s="68"/>
      <c r="D32" s="43">
        <v>145360.42389999999</v>
      </c>
      <c r="E32" s="43">
        <v>184880</v>
      </c>
      <c r="F32" s="44">
        <v>78.624201590220693</v>
      </c>
      <c r="G32" s="45"/>
      <c r="H32" s="45"/>
      <c r="I32" s="43">
        <v>34843.4853</v>
      </c>
      <c r="J32" s="44">
        <v>23.9704070510763</v>
      </c>
      <c r="K32" s="45"/>
      <c r="L32" s="45"/>
      <c r="M32" s="45"/>
      <c r="N32" s="43">
        <v>556811.99069999997</v>
      </c>
      <c r="O32" s="43">
        <v>12931973.982000001</v>
      </c>
      <c r="P32" s="43">
        <v>32517</v>
      </c>
      <c r="Q32" s="43">
        <v>33372</v>
      </c>
      <c r="R32" s="44">
        <v>-2.5620280474649402</v>
      </c>
      <c r="S32" s="43">
        <v>4.4702901220899802</v>
      </c>
      <c r="T32" s="43">
        <v>4.4973343341723604</v>
      </c>
      <c r="U32" s="46">
        <v>-0.60497666468528499</v>
      </c>
    </row>
    <row r="33" spans="1:21" ht="12" thickBot="1">
      <c r="A33" s="65"/>
      <c r="B33" s="67" t="s">
        <v>31</v>
      </c>
      <c r="C33" s="68"/>
      <c r="D33" s="43">
        <v>131.50790000000001</v>
      </c>
      <c r="E33" s="45"/>
      <c r="F33" s="45"/>
      <c r="G33" s="45"/>
      <c r="H33" s="45"/>
      <c r="I33" s="43">
        <v>27.6205</v>
      </c>
      <c r="J33" s="44">
        <v>21.002920737081201</v>
      </c>
      <c r="K33" s="45"/>
      <c r="L33" s="45"/>
      <c r="M33" s="45"/>
      <c r="N33" s="43">
        <v>509.90440000000001</v>
      </c>
      <c r="O33" s="43">
        <v>10179.413500000001</v>
      </c>
      <c r="P33" s="43">
        <v>29</v>
      </c>
      <c r="Q33" s="43">
        <v>27</v>
      </c>
      <c r="R33" s="44">
        <v>7.4074074074074199</v>
      </c>
      <c r="S33" s="43">
        <v>4.5347551724137896</v>
      </c>
      <c r="T33" s="43">
        <v>4.8116518518518498</v>
      </c>
      <c r="U33" s="46">
        <v>-6.1060998644976596</v>
      </c>
    </row>
    <row r="34" spans="1:21" ht="12" thickBot="1">
      <c r="A34" s="65"/>
      <c r="B34" s="67" t="s">
        <v>40</v>
      </c>
      <c r="C34" s="68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65"/>
      <c r="B35" s="67" t="s">
        <v>32</v>
      </c>
      <c r="C35" s="68"/>
      <c r="D35" s="43">
        <v>191391.0227</v>
      </c>
      <c r="E35" s="43">
        <v>213930</v>
      </c>
      <c r="F35" s="44">
        <v>89.464321366802196</v>
      </c>
      <c r="G35" s="45"/>
      <c r="H35" s="45"/>
      <c r="I35" s="43">
        <v>21507.747200000002</v>
      </c>
      <c r="J35" s="44">
        <v>11.237594583374401</v>
      </c>
      <c r="K35" s="45"/>
      <c r="L35" s="45"/>
      <c r="M35" s="45"/>
      <c r="N35" s="43">
        <v>729628.32109999994</v>
      </c>
      <c r="O35" s="43">
        <v>8518927.8206999991</v>
      </c>
      <c r="P35" s="43">
        <v>16632</v>
      </c>
      <c r="Q35" s="43">
        <v>17344</v>
      </c>
      <c r="R35" s="44">
        <v>-4.1051660516605102</v>
      </c>
      <c r="S35" s="43">
        <v>11.5073967472342</v>
      </c>
      <c r="T35" s="43">
        <v>11.3896054485701</v>
      </c>
      <c r="U35" s="46">
        <v>1.0236137786111199</v>
      </c>
    </row>
    <row r="36" spans="1:21" ht="12" customHeight="1" thickBot="1">
      <c r="A36" s="65"/>
      <c r="B36" s="67" t="s">
        <v>41</v>
      </c>
      <c r="C36" s="68"/>
      <c r="D36" s="45"/>
      <c r="E36" s="43">
        <v>768158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5"/>
      <c r="B37" s="67" t="s">
        <v>42</v>
      </c>
      <c r="C37" s="68"/>
      <c r="D37" s="45"/>
      <c r="E37" s="43">
        <v>329813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5"/>
      <c r="B38" s="67" t="s">
        <v>43</v>
      </c>
      <c r="C38" s="68"/>
      <c r="D38" s="45"/>
      <c r="E38" s="43">
        <v>359723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5"/>
      <c r="B39" s="67" t="s">
        <v>33</v>
      </c>
      <c r="C39" s="68"/>
      <c r="D39" s="43">
        <v>371269.23210000002</v>
      </c>
      <c r="E39" s="43">
        <v>478681</v>
      </c>
      <c r="F39" s="44">
        <v>77.560887543061</v>
      </c>
      <c r="G39" s="45"/>
      <c r="H39" s="45"/>
      <c r="I39" s="43">
        <v>19353.8629</v>
      </c>
      <c r="J39" s="44">
        <v>5.2128916771608802</v>
      </c>
      <c r="K39" s="45"/>
      <c r="L39" s="45"/>
      <c r="M39" s="45"/>
      <c r="N39" s="43">
        <v>1335073.9306000001</v>
      </c>
      <c r="O39" s="43">
        <v>29314710.445</v>
      </c>
      <c r="P39" s="43">
        <v>571</v>
      </c>
      <c r="Q39" s="43">
        <v>578</v>
      </c>
      <c r="R39" s="44">
        <v>-1.2110726643598599</v>
      </c>
      <c r="S39" s="43">
        <v>650.20881278458899</v>
      </c>
      <c r="T39" s="43">
        <v>643.97568840830502</v>
      </c>
      <c r="U39" s="46">
        <v>0.95863425006344505</v>
      </c>
    </row>
    <row r="40" spans="1:21" ht="12" thickBot="1">
      <c r="A40" s="65"/>
      <c r="B40" s="67" t="s">
        <v>34</v>
      </c>
      <c r="C40" s="68"/>
      <c r="D40" s="43">
        <v>405970.63990000001</v>
      </c>
      <c r="E40" s="43">
        <v>574357</v>
      </c>
      <c r="F40" s="44">
        <v>70.682631168419704</v>
      </c>
      <c r="G40" s="45"/>
      <c r="H40" s="45"/>
      <c r="I40" s="43">
        <v>23476.585800000001</v>
      </c>
      <c r="J40" s="44">
        <v>5.7828284837994302</v>
      </c>
      <c r="K40" s="45"/>
      <c r="L40" s="45"/>
      <c r="M40" s="45"/>
      <c r="N40" s="43">
        <v>1666183.6849</v>
      </c>
      <c r="O40" s="43">
        <v>42510582.131700002</v>
      </c>
      <c r="P40" s="43">
        <v>2140</v>
      </c>
      <c r="Q40" s="43">
        <v>2299</v>
      </c>
      <c r="R40" s="44">
        <v>-6.9160504567203098</v>
      </c>
      <c r="S40" s="43">
        <v>189.70590649532701</v>
      </c>
      <c r="T40" s="43">
        <v>197.268407829491</v>
      </c>
      <c r="U40" s="46">
        <v>-3.9864343044850101</v>
      </c>
    </row>
    <row r="41" spans="1:21" ht="12" thickBot="1">
      <c r="A41" s="65"/>
      <c r="B41" s="67" t="s">
        <v>44</v>
      </c>
      <c r="C41" s="68"/>
      <c r="D41" s="45"/>
      <c r="E41" s="43">
        <v>209637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5"/>
      <c r="B42" s="67" t="s">
        <v>45</v>
      </c>
      <c r="C42" s="68"/>
      <c r="D42" s="45"/>
      <c r="E42" s="43">
        <v>93517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66"/>
      <c r="B43" s="67" t="s">
        <v>35</v>
      </c>
      <c r="C43" s="68"/>
      <c r="D43" s="48">
        <v>18980.6921</v>
      </c>
      <c r="E43" s="49"/>
      <c r="F43" s="49"/>
      <c r="G43" s="49"/>
      <c r="H43" s="49"/>
      <c r="I43" s="48">
        <v>3736.0925999999999</v>
      </c>
      <c r="J43" s="50">
        <v>19.6836478897416</v>
      </c>
      <c r="K43" s="49"/>
      <c r="L43" s="49"/>
      <c r="M43" s="49"/>
      <c r="N43" s="48">
        <v>140734.04300000001</v>
      </c>
      <c r="O43" s="48">
        <v>3721900.8051</v>
      </c>
      <c r="P43" s="48">
        <v>55</v>
      </c>
      <c r="Q43" s="48">
        <v>56</v>
      </c>
      <c r="R43" s="50">
        <v>-1.78571428571429</v>
      </c>
      <c r="S43" s="48">
        <v>345.10349272727302</v>
      </c>
      <c r="T43" s="48">
        <v>346.30302142857101</v>
      </c>
      <c r="U43" s="51">
        <v>-0.347585210401401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4.25">
      <c r="A2" s="71">
        <v>1</v>
      </c>
      <c r="B2" s="72">
        <v>12</v>
      </c>
      <c r="C2" s="71">
        <v>55521</v>
      </c>
      <c r="D2" s="71">
        <v>572338.76557435899</v>
      </c>
      <c r="E2" s="71">
        <v>460709.76716153801</v>
      </c>
      <c r="F2" s="71">
        <v>111628.99841282101</v>
      </c>
      <c r="G2" s="71">
        <v>460709.76716153801</v>
      </c>
      <c r="H2" s="71">
        <v>0.195040079629758</v>
      </c>
    </row>
    <row r="3" spans="1:8" ht="14.25">
      <c r="A3" s="71">
        <v>2</v>
      </c>
      <c r="B3" s="72">
        <v>13</v>
      </c>
      <c r="C3" s="71">
        <v>14371.798000000001</v>
      </c>
      <c r="D3" s="71">
        <v>116870.504808411</v>
      </c>
      <c r="E3" s="71">
        <v>93463.430007714996</v>
      </c>
      <c r="F3" s="71">
        <v>23407.0748006959</v>
      </c>
      <c r="G3" s="71">
        <v>93463.430007714996</v>
      </c>
      <c r="H3" s="71">
        <v>0.20028213995539501</v>
      </c>
    </row>
    <row r="4" spans="1:8" ht="14.25">
      <c r="A4" s="71">
        <v>3</v>
      </c>
      <c r="B4" s="72">
        <v>14</v>
      </c>
      <c r="C4" s="71">
        <v>137770</v>
      </c>
      <c r="D4" s="71">
        <v>179647.653954701</v>
      </c>
      <c r="E4" s="71">
        <v>142326.257617094</v>
      </c>
      <c r="F4" s="71">
        <v>37321.396337606799</v>
      </c>
      <c r="G4" s="71">
        <v>142326.257617094</v>
      </c>
      <c r="H4" s="71">
        <v>0.20774775242552099</v>
      </c>
    </row>
    <row r="5" spans="1:8" ht="14.25">
      <c r="A5" s="71">
        <v>4</v>
      </c>
      <c r="B5" s="72">
        <v>15</v>
      </c>
      <c r="C5" s="71">
        <v>3601</v>
      </c>
      <c r="D5" s="71">
        <v>46894.189507692303</v>
      </c>
      <c r="E5" s="71">
        <v>39098.144592307697</v>
      </c>
      <c r="F5" s="71">
        <v>7796.0449153846203</v>
      </c>
      <c r="G5" s="71">
        <v>39098.144592307697</v>
      </c>
      <c r="H5" s="71">
        <v>0.16624756707023999</v>
      </c>
    </row>
    <row r="6" spans="1:8" ht="14.25">
      <c r="A6" s="71">
        <v>5</v>
      </c>
      <c r="B6" s="72">
        <v>16</v>
      </c>
      <c r="C6" s="71">
        <v>2727</v>
      </c>
      <c r="D6" s="71">
        <v>129564.072932479</v>
      </c>
      <c r="E6" s="71">
        <v>119845.79262735001</v>
      </c>
      <c r="F6" s="71">
        <v>9718.2803051282099</v>
      </c>
      <c r="G6" s="71">
        <v>119845.79262735001</v>
      </c>
      <c r="H6" s="71">
        <v>7.5007523962239295E-2</v>
      </c>
    </row>
    <row r="7" spans="1:8" ht="14.25">
      <c r="A7" s="71">
        <v>6</v>
      </c>
      <c r="B7" s="72">
        <v>17</v>
      </c>
      <c r="C7" s="71">
        <v>19706</v>
      </c>
      <c r="D7" s="71">
        <v>303961.20359487197</v>
      </c>
      <c r="E7" s="71">
        <v>229891.324375214</v>
      </c>
      <c r="F7" s="71">
        <v>74069.879219658105</v>
      </c>
      <c r="G7" s="71">
        <v>229891.324375214</v>
      </c>
      <c r="H7" s="71">
        <v>0.24368201712472701</v>
      </c>
    </row>
    <row r="8" spans="1:8" ht="14.25">
      <c r="A8" s="71">
        <v>7</v>
      </c>
      <c r="B8" s="72">
        <v>18</v>
      </c>
      <c r="C8" s="71">
        <v>70079</v>
      </c>
      <c r="D8" s="71">
        <v>170802.81327521399</v>
      </c>
      <c r="E8" s="71">
        <v>164129.28975641</v>
      </c>
      <c r="F8" s="71">
        <v>6673.5235188034203</v>
      </c>
      <c r="G8" s="71">
        <v>164129.28975641</v>
      </c>
      <c r="H8" s="71">
        <v>3.9071508196123199E-2</v>
      </c>
    </row>
    <row r="9" spans="1:8" ht="14.25">
      <c r="A9" s="71">
        <v>8</v>
      </c>
      <c r="B9" s="72">
        <v>19</v>
      </c>
      <c r="C9" s="71">
        <v>24037</v>
      </c>
      <c r="D9" s="71">
        <v>97705.778115384601</v>
      </c>
      <c r="E9" s="71">
        <v>89789.397700854694</v>
      </c>
      <c r="F9" s="71">
        <v>7916.38041452991</v>
      </c>
      <c r="G9" s="71">
        <v>89789.397700854694</v>
      </c>
      <c r="H9" s="71">
        <v>8.1022643360775901E-2</v>
      </c>
    </row>
    <row r="10" spans="1:8" ht="14.25">
      <c r="A10" s="71">
        <v>9</v>
      </c>
      <c r="B10" s="72">
        <v>21</v>
      </c>
      <c r="C10" s="71">
        <v>288664.65000000002</v>
      </c>
      <c r="D10" s="71">
        <v>1008260.0314</v>
      </c>
      <c r="E10" s="71">
        <v>954207.91780000005</v>
      </c>
      <c r="F10" s="71">
        <v>54052.113599999997</v>
      </c>
      <c r="G10" s="71">
        <v>954207.91780000005</v>
      </c>
      <c r="H10" s="71">
        <v>5.3609299106052E-2</v>
      </c>
    </row>
    <row r="11" spans="1:8" ht="14.25">
      <c r="A11" s="71">
        <v>10</v>
      </c>
      <c r="B11" s="72">
        <v>22</v>
      </c>
      <c r="C11" s="71">
        <v>38780</v>
      </c>
      <c r="D11" s="71">
        <v>403913.68487008498</v>
      </c>
      <c r="E11" s="71">
        <v>350945.33924187999</v>
      </c>
      <c r="F11" s="71">
        <v>52968.345628205097</v>
      </c>
      <c r="G11" s="71">
        <v>350945.33924187999</v>
      </c>
      <c r="H11" s="71">
        <v>0.13113778416604499</v>
      </c>
    </row>
    <row r="12" spans="1:8" ht="14.25">
      <c r="A12" s="71">
        <v>11</v>
      </c>
      <c r="B12" s="72">
        <v>23</v>
      </c>
      <c r="C12" s="71">
        <v>309464.55499999999</v>
      </c>
      <c r="D12" s="71">
        <v>1764502.61540855</v>
      </c>
      <c r="E12" s="71">
        <v>1600838.1389170899</v>
      </c>
      <c r="F12" s="71">
        <v>163664.47649145301</v>
      </c>
      <c r="G12" s="71">
        <v>1600838.1389170899</v>
      </c>
      <c r="H12" s="71">
        <v>9.2753887164717302E-2</v>
      </c>
    </row>
    <row r="13" spans="1:8" ht="14.25">
      <c r="A13" s="71">
        <v>12</v>
      </c>
      <c r="B13" s="72">
        <v>24</v>
      </c>
      <c r="C13" s="71">
        <v>19530</v>
      </c>
      <c r="D13" s="71">
        <v>599566.990370085</v>
      </c>
      <c r="E13" s="71">
        <v>582169.71901196602</v>
      </c>
      <c r="F13" s="71">
        <v>17397.271358119699</v>
      </c>
      <c r="G13" s="71">
        <v>582169.71901196602</v>
      </c>
      <c r="H13" s="71">
        <v>2.9016392892779401E-2</v>
      </c>
    </row>
    <row r="14" spans="1:8" ht="14.25">
      <c r="A14" s="71">
        <v>13</v>
      </c>
      <c r="B14" s="72">
        <v>25</v>
      </c>
      <c r="C14" s="71">
        <v>78382</v>
      </c>
      <c r="D14" s="71">
        <v>1000675.0185</v>
      </c>
      <c r="E14" s="71">
        <v>975980.68590000004</v>
      </c>
      <c r="F14" s="71">
        <v>24694.332600000002</v>
      </c>
      <c r="G14" s="71">
        <v>975980.68590000004</v>
      </c>
      <c r="H14" s="71">
        <v>2.46776747130317E-2</v>
      </c>
    </row>
    <row r="15" spans="1:8" ht="14.25">
      <c r="A15" s="71">
        <v>14</v>
      </c>
      <c r="B15" s="72">
        <v>26</v>
      </c>
      <c r="C15" s="71">
        <v>85045</v>
      </c>
      <c r="D15" s="71">
        <v>368712.59559380502</v>
      </c>
      <c r="E15" s="71">
        <v>344608.39132035401</v>
      </c>
      <c r="F15" s="71">
        <v>24104.204273451302</v>
      </c>
      <c r="G15" s="71">
        <v>344608.39132035401</v>
      </c>
      <c r="H15" s="71">
        <v>6.5373964875357501E-2</v>
      </c>
    </row>
    <row r="16" spans="1:8" ht="14.25">
      <c r="A16" s="71">
        <v>15</v>
      </c>
      <c r="B16" s="72">
        <v>27</v>
      </c>
      <c r="C16" s="71">
        <v>236952.82500000001</v>
      </c>
      <c r="D16" s="71">
        <v>1324703.4731575199</v>
      </c>
      <c r="E16" s="71">
        <v>1166702.1313238901</v>
      </c>
      <c r="F16" s="71">
        <v>158001.34183362799</v>
      </c>
      <c r="G16" s="71">
        <v>1166702.1313238901</v>
      </c>
      <c r="H16" s="71">
        <v>0.119272988283952</v>
      </c>
    </row>
    <row r="17" spans="1:8" ht="14.25">
      <c r="A17" s="71">
        <v>16</v>
      </c>
      <c r="B17" s="72">
        <v>29</v>
      </c>
      <c r="C17" s="71">
        <v>225680</v>
      </c>
      <c r="D17" s="71">
        <v>2623270.6900008498</v>
      </c>
      <c r="E17" s="71">
        <v>2449547.7693683798</v>
      </c>
      <c r="F17" s="71">
        <v>173722.92063247901</v>
      </c>
      <c r="G17" s="71">
        <v>2449547.7693683798</v>
      </c>
      <c r="H17" s="71">
        <v>6.6223787462978898E-2</v>
      </c>
    </row>
    <row r="18" spans="1:8" ht="14.25">
      <c r="A18" s="71">
        <v>17</v>
      </c>
      <c r="B18" s="72">
        <v>31</v>
      </c>
      <c r="C18" s="71">
        <v>59095.334999999999</v>
      </c>
      <c r="D18" s="71">
        <v>358831.42587020597</v>
      </c>
      <c r="E18" s="71">
        <v>303339.293370436</v>
      </c>
      <c r="F18" s="71">
        <v>55492.132499769999</v>
      </c>
      <c r="G18" s="71">
        <v>303339.293370436</v>
      </c>
      <c r="H18" s="71">
        <v>0.15464680208873899</v>
      </c>
    </row>
    <row r="19" spans="1:8" ht="14.25">
      <c r="A19" s="71">
        <v>18</v>
      </c>
      <c r="B19" s="72">
        <v>32</v>
      </c>
      <c r="C19" s="71">
        <v>17250.422999999999</v>
      </c>
      <c r="D19" s="71">
        <v>260842.23996045699</v>
      </c>
      <c r="E19" s="71">
        <v>234869.07042104099</v>
      </c>
      <c r="F19" s="71">
        <v>25973.1695394157</v>
      </c>
      <c r="G19" s="71">
        <v>234869.07042104099</v>
      </c>
      <c r="H19" s="71">
        <v>9.9574246653276799E-2</v>
      </c>
    </row>
    <row r="20" spans="1:8" ht="14.25">
      <c r="A20" s="71">
        <v>19</v>
      </c>
      <c r="B20" s="72">
        <v>33</v>
      </c>
      <c r="C20" s="71">
        <v>64419.529000000002</v>
      </c>
      <c r="D20" s="71">
        <v>594851.65629820002</v>
      </c>
      <c r="E20" s="71">
        <v>472444.62122920901</v>
      </c>
      <c r="F20" s="71">
        <v>122407.035068991</v>
      </c>
      <c r="G20" s="71">
        <v>472444.62122920901</v>
      </c>
      <c r="H20" s="71">
        <v>0.205777413196994</v>
      </c>
    </row>
    <row r="21" spans="1:8" ht="14.25">
      <c r="A21" s="71">
        <v>20</v>
      </c>
      <c r="B21" s="72">
        <v>34</v>
      </c>
      <c r="C21" s="71">
        <v>54609.061000000002</v>
      </c>
      <c r="D21" s="71">
        <v>257071.33910835799</v>
      </c>
      <c r="E21" s="71">
        <v>185106.02484959899</v>
      </c>
      <c r="F21" s="71">
        <v>71965.314258758794</v>
      </c>
      <c r="G21" s="71">
        <v>185106.02484959899</v>
      </c>
      <c r="H21" s="71">
        <v>0.27994297033799098</v>
      </c>
    </row>
    <row r="22" spans="1:8" ht="14.25">
      <c r="A22" s="71">
        <v>21</v>
      </c>
      <c r="B22" s="72">
        <v>35</v>
      </c>
      <c r="C22" s="71">
        <v>41763.614000000001</v>
      </c>
      <c r="D22" s="71">
        <v>1017770.38937788</v>
      </c>
      <c r="E22" s="71">
        <v>995217.41700078896</v>
      </c>
      <c r="F22" s="71">
        <v>22552.972377087401</v>
      </c>
      <c r="G22" s="71">
        <v>995217.41700078896</v>
      </c>
      <c r="H22" s="71">
        <v>2.21591948561926E-2</v>
      </c>
    </row>
    <row r="23" spans="1:8" ht="14.25">
      <c r="A23" s="71">
        <v>22</v>
      </c>
      <c r="B23" s="72">
        <v>36</v>
      </c>
      <c r="C23" s="71">
        <v>152457.87400000001</v>
      </c>
      <c r="D23" s="71">
        <v>689174.82626283204</v>
      </c>
      <c r="E23" s="71">
        <v>584725.31615178403</v>
      </c>
      <c r="F23" s="71">
        <v>104449.510111048</v>
      </c>
      <c r="G23" s="71">
        <v>584725.31615178403</v>
      </c>
      <c r="H23" s="71">
        <v>0.151557349645871</v>
      </c>
    </row>
    <row r="24" spans="1:8" ht="14.25">
      <c r="A24" s="71">
        <v>23</v>
      </c>
      <c r="B24" s="72">
        <v>37</v>
      </c>
      <c r="C24" s="71">
        <v>207485.008</v>
      </c>
      <c r="D24" s="71">
        <v>1378713.3053681401</v>
      </c>
      <c r="E24" s="71">
        <v>1180235.5423514999</v>
      </c>
      <c r="F24" s="71">
        <v>198477.76301664099</v>
      </c>
      <c r="G24" s="71">
        <v>1180235.5423514999</v>
      </c>
      <c r="H24" s="71">
        <v>0.14395869122597901</v>
      </c>
    </row>
    <row r="25" spans="1:8" ht="14.25">
      <c r="A25" s="71">
        <v>24</v>
      </c>
      <c r="B25" s="72">
        <v>38</v>
      </c>
      <c r="C25" s="71">
        <v>207798.70300000001</v>
      </c>
      <c r="D25" s="71">
        <v>979387.29116597795</v>
      </c>
      <c r="E25" s="71">
        <v>958751.028355752</v>
      </c>
      <c r="F25" s="71">
        <v>20636.262810226199</v>
      </c>
      <c r="G25" s="71">
        <v>958751.028355752</v>
      </c>
      <c r="H25" s="71">
        <v>2.1070584636296699E-2</v>
      </c>
    </row>
    <row r="26" spans="1:8" ht="14.25">
      <c r="A26" s="71">
        <v>25</v>
      </c>
      <c r="B26" s="72">
        <v>39</v>
      </c>
      <c r="C26" s="71">
        <v>108284.986</v>
      </c>
      <c r="D26" s="71">
        <v>145360.27323248601</v>
      </c>
      <c r="E26" s="71">
        <v>110516.95426042299</v>
      </c>
      <c r="F26" s="71">
        <v>34843.318972063098</v>
      </c>
      <c r="G26" s="71">
        <v>110516.95426042299</v>
      </c>
      <c r="H26" s="71">
        <v>0.239703174720478</v>
      </c>
    </row>
    <row r="27" spans="1:8" ht="14.25">
      <c r="A27" s="71">
        <v>26</v>
      </c>
      <c r="B27" s="72">
        <v>40</v>
      </c>
      <c r="C27" s="71">
        <v>40.256</v>
      </c>
      <c r="D27" s="71">
        <v>131.5077</v>
      </c>
      <c r="E27" s="71">
        <v>103.8874</v>
      </c>
      <c r="F27" s="71">
        <v>27.6203</v>
      </c>
      <c r="G27" s="71">
        <v>103.8874</v>
      </c>
      <c r="H27" s="71">
        <v>0.21002800596467</v>
      </c>
    </row>
    <row r="28" spans="1:8" ht="14.25">
      <c r="A28" s="71">
        <v>27</v>
      </c>
      <c r="B28" s="72">
        <v>42</v>
      </c>
      <c r="C28" s="71">
        <v>12695.194</v>
      </c>
      <c r="D28" s="71">
        <v>191391.022</v>
      </c>
      <c r="E28" s="71">
        <v>169883.27710000001</v>
      </c>
      <c r="F28" s="71">
        <v>21507.744900000002</v>
      </c>
      <c r="G28" s="71">
        <v>169883.27710000001</v>
      </c>
      <c r="H28" s="71">
        <v>0.112375934227469</v>
      </c>
    </row>
    <row r="29" spans="1:8" ht="14.25">
      <c r="A29" s="71">
        <v>28</v>
      </c>
      <c r="B29" s="72">
        <v>75</v>
      </c>
      <c r="C29" s="71">
        <v>591</v>
      </c>
      <c r="D29" s="71">
        <v>371269.23076923098</v>
      </c>
      <c r="E29" s="71">
        <v>351915.36752136803</v>
      </c>
      <c r="F29" s="71">
        <v>19353.863247863199</v>
      </c>
      <c r="G29" s="71">
        <v>351915.36752136803</v>
      </c>
      <c r="H29" s="71">
        <v>5.2128917895415398E-2</v>
      </c>
    </row>
    <row r="30" spans="1:8" ht="14.25">
      <c r="A30" s="71">
        <v>29</v>
      </c>
      <c r="B30" s="72">
        <v>76</v>
      </c>
      <c r="C30" s="71">
        <v>2188</v>
      </c>
      <c r="D30" s="71">
        <v>405970.63584786298</v>
      </c>
      <c r="E30" s="71">
        <v>382494.053719658</v>
      </c>
      <c r="F30" s="71">
        <v>23476.5821282051</v>
      </c>
      <c r="G30" s="71">
        <v>382494.053719658</v>
      </c>
      <c r="H30" s="71">
        <v>5.7828276370714998E-2</v>
      </c>
    </row>
    <row r="31" spans="1:8" ht="14.25">
      <c r="A31" s="71">
        <v>30</v>
      </c>
      <c r="B31" s="72">
        <v>99</v>
      </c>
      <c r="C31" s="71">
        <v>55</v>
      </c>
      <c r="D31" s="71">
        <v>18980.691853868801</v>
      </c>
      <c r="E31" s="71">
        <v>15244.599969745101</v>
      </c>
      <c r="F31" s="71">
        <v>3736.0918841237399</v>
      </c>
      <c r="G31" s="71">
        <v>15244.599969745101</v>
      </c>
      <c r="H31" s="71">
        <v>0.196836443733858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2013-08-04T23:33:49Z</dcterms:modified>
</cp:coreProperties>
</file>