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<sst xmlns="http://schemas.openxmlformats.org/spreadsheetml/2006/main" count="114" uniqueCount="71">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</sst>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charset val="1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14313102.6807</v>
      </c>
      <c r="F3" s="25">
        <f>RA!I7</f>
        <v>1473238.9964999999</v>
      </c>
      <c r="G3" s="16">
        <f>E3-F3</f>
        <v>12839863.6842</v>
      </c>
      <c r="H3" s="27">
        <f>RA!J7</f>
        <v>10.2929394790588</v>
      </c>
      <c r="I3" s="20">
        <f>SUM(I4:I39)</f>
        <v>14313106.180632157</v>
      </c>
      <c r="J3" s="21">
        <f>SUM(J4:J39)</f>
        <v>12839863.730733873</v>
      </c>
      <c r="K3" s="22">
        <f>E3-I3</f>
        <v>-3.4999321568757296</v>
      </c>
      <c r="L3" s="22">
        <f>G3-J3</f>
        <v>-4.6533873304724693E-2</v>
      </c>
    </row>
    <row r="4" spans="1:12">
      <c r="A4" s="59">
        <f>RA!A8</f>
        <v>41492</v>
      </c>
      <c r="B4" s="12">
        <v>12</v>
      </c>
      <c r="C4" s="56" t="s">
        <v>6</v>
      </c>
      <c r="D4" s="56"/>
      <c r="E4" s="15">
        <f>RA!D8</f>
        <v>450154.505</v>
      </c>
      <c r="F4" s="25">
        <f>RA!I8</f>
        <v>89850.912200000006</v>
      </c>
      <c r="G4" s="16">
        <f t="shared" ref="G4:G39" si="0">E4-F4</f>
        <v>360303.59279999998</v>
      </c>
      <c r="H4" s="27">
        <f>RA!J8</f>
        <v>19.960016217098602</v>
      </c>
      <c r="I4" s="20">
        <f>VLOOKUP(B4,RMS!B:D,3,FALSE)</f>
        <v>450154.95280512801</v>
      </c>
      <c r="J4" s="21">
        <f>VLOOKUP(B4,RMS!B:E,4,FALSE)</f>
        <v>360303.59831367497</v>
      </c>
      <c r="K4" s="22">
        <f t="shared" ref="K4:K39" si="1">E4-I4</f>
        <v>-0.44780512800207362</v>
      </c>
      <c r="L4" s="22">
        <f t="shared" ref="L4:L39" si="2">G4-J4</f>
        <v>-5.5136749870143831E-3</v>
      </c>
    </row>
    <row r="5" spans="1:12">
      <c r="A5" s="59"/>
      <c r="B5" s="12">
        <v>13</v>
      </c>
      <c r="C5" s="56" t="s">
        <v>7</v>
      </c>
      <c r="D5" s="56"/>
      <c r="E5" s="15">
        <f>RA!D9</f>
        <v>96672.005000000005</v>
      </c>
      <c r="F5" s="25">
        <f>RA!I9</f>
        <v>19880.936000000002</v>
      </c>
      <c r="G5" s="16">
        <f t="shared" si="0"/>
        <v>76791.069000000003</v>
      </c>
      <c r="H5" s="27">
        <f>RA!J9</f>
        <v>20.565349813526701</v>
      </c>
      <c r="I5" s="20">
        <f>VLOOKUP(B5,RMS!B:D,3,FALSE)</f>
        <v>96672.010828061393</v>
      </c>
      <c r="J5" s="21">
        <f>VLOOKUP(B5,RMS!B:E,4,FALSE)</f>
        <v>76791.059350412193</v>
      </c>
      <c r="K5" s="22">
        <f t="shared" si="1"/>
        <v>-5.8280613884562626E-3</v>
      </c>
      <c r="L5" s="22">
        <f t="shared" si="2"/>
        <v>9.6495878096902743E-3</v>
      </c>
    </row>
    <row r="6" spans="1:12">
      <c r="A6" s="59"/>
      <c r="B6" s="12">
        <v>14</v>
      </c>
      <c r="C6" s="56" t="s">
        <v>8</v>
      </c>
      <c r="D6" s="56"/>
      <c r="E6" s="15">
        <f>RA!D10</f>
        <v>132117.01019999999</v>
      </c>
      <c r="F6" s="25">
        <f>RA!I10</f>
        <v>28658.662899999999</v>
      </c>
      <c r="G6" s="16">
        <f t="shared" si="0"/>
        <v>103458.34729999999</v>
      </c>
      <c r="H6" s="27">
        <f>RA!J10</f>
        <v>21.6918796880252</v>
      </c>
      <c r="I6" s="20">
        <f>VLOOKUP(B6,RMS!B:D,3,FALSE)</f>
        <v>132119.26150598301</v>
      </c>
      <c r="J6" s="21">
        <f>VLOOKUP(B6,RMS!B:E,4,FALSE)</f>
        <v>103458.346896581</v>
      </c>
      <c r="K6" s="22">
        <f t="shared" si="1"/>
        <v>-2.2513059830234852</v>
      </c>
      <c r="L6" s="22">
        <f t="shared" si="2"/>
        <v>4.0341899148188531E-4</v>
      </c>
    </row>
    <row r="7" spans="1:12">
      <c r="A7" s="59"/>
      <c r="B7" s="12">
        <v>15</v>
      </c>
      <c r="C7" s="56" t="s">
        <v>9</v>
      </c>
      <c r="D7" s="56"/>
      <c r="E7" s="15">
        <f>RA!D11</f>
        <v>38487.035600000003</v>
      </c>
      <c r="F7" s="25">
        <f>RA!I11</f>
        <v>6369.2919000000002</v>
      </c>
      <c r="G7" s="16">
        <f t="shared" si="0"/>
        <v>32117.743700000003</v>
      </c>
      <c r="H7" s="27">
        <f>RA!J11</f>
        <v>16.5491880595761</v>
      </c>
      <c r="I7" s="20">
        <f>VLOOKUP(B7,RMS!B:D,3,FALSE)</f>
        <v>38487.0645350427</v>
      </c>
      <c r="J7" s="21">
        <f>VLOOKUP(B7,RMS!B:E,4,FALSE)</f>
        <v>32117.743616239299</v>
      </c>
      <c r="K7" s="22">
        <f t="shared" si="1"/>
        <v>-2.8935042697412428E-2</v>
      </c>
      <c r="L7" s="22">
        <f t="shared" si="2"/>
        <v>8.3760704001178965E-5</v>
      </c>
    </row>
    <row r="8" spans="1:12">
      <c r="A8" s="59"/>
      <c r="B8" s="12">
        <v>16</v>
      </c>
      <c r="C8" s="56" t="s">
        <v>10</v>
      </c>
      <c r="D8" s="56"/>
      <c r="E8" s="15">
        <f>RA!D12</f>
        <v>107459.8591</v>
      </c>
      <c r="F8" s="25">
        <f>RA!I12</f>
        <v>7305.3462</v>
      </c>
      <c r="G8" s="16">
        <f t="shared" si="0"/>
        <v>100154.5129</v>
      </c>
      <c r="H8" s="27">
        <f>RA!J12</f>
        <v>6.7982093603917599</v>
      </c>
      <c r="I8" s="20">
        <f>VLOOKUP(B8,RMS!B:D,3,FALSE)</f>
        <v>107459.859780342</v>
      </c>
      <c r="J8" s="21">
        <f>VLOOKUP(B8,RMS!B:E,4,FALSE)</f>
        <v>100154.512967521</v>
      </c>
      <c r="K8" s="22">
        <f t="shared" si="1"/>
        <v>-6.8034199648536742E-4</v>
      </c>
      <c r="L8" s="22">
        <f t="shared" si="2"/>
        <v>-6.7521003074944019E-5</v>
      </c>
    </row>
    <row r="9" spans="1:12">
      <c r="A9" s="59"/>
      <c r="B9" s="12">
        <v>17</v>
      </c>
      <c r="C9" s="56" t="s">
        <v>11</v>
      </c>
      <c r="D9" s="56"/>
      <c r="E9" s="15">
        <f>RA!D13</f>
        <v>245365.26879999999</v>
      </c>
      <c r="F9" s="25">
        <f>RA!I13</f>
        <v>58013.524899999997</v>
      </c>
      <c r="G9" s="16">
        <f t="shared" si="0"/>
        <v>187351.7439</v>
      </c>
      <c r="H9" s="27">
        <f>RA!J13</f>
        <v>23.6437394679878</v>
      </c>
      <c r="I9" s="20">
        <f>VLOOKUP(B9,RMS!B:D,3,FALSE)</f>
        <v>245365.41885897401</v>
      </c>
      <c r="J9" s="21">
        <f>VLOOKUP(B9,RMS!B:E,4,FALSE)</f>
        <v>187351.74236239301</v>
      </c>
      <c r="K9" s="22">
        <f t="shared" si="1"/>
        <v>-0.15005897401715629</v>
      </c>
      <c r="L9" s="22">
        <f t="shared" si="2"/>
        <v>1.5376069932244718E-3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124036.57309999999</v>
      </c>
      <c r="F10" s="25">
        <f>RA!I14</f>
        <v>4919.5841</v>
      </c>
      <c r="G10" s="16">
        <f t="shared" si="0"/>
        <v>119116.989</v>
      </c>
      <c r="H10" s="27">
        <f>RA!J14</f>
        <v>3.9662367131295699</v>
      </c>
      <c r="I10" s="20">
        <f>VLOOKUP(B10,RMS!B:D,3,FALSE)</f>
        <v>124036.582495726</v>
      </c>
      <c r="J10" s="21">
        <f>VLOOKUP(B10,RMS!B:E,4,FALSE)</f>
        <v>119116.992794872</v>
      </c>
      <c r="K10" s="22">
        <f t="shared" si="1"/>
        <v>-9.3957260105526075E-3</v>
      </c>
      <c r="L10" s="22">
        <f t="shared" si="2"/>
        <v>-3.7948719982523471E-3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77765.553899999999</v>
      </c>
      <c r="F11" s="25">
        <f>RA!I15</f>
        <v>6822.2893000000004</v>
      </c>
      <c r="G11" s="16">
        <f t="shared" si="0"/>
        <v>70943.264599999995</v>
      </c>
      <c r="H11" s="27">
        <f>RA!J15</f>
        <v>8.7728935985885101</v>
      </c>
      <c r="I11" s="20">
        <f>VLOOKUP(B11,RMS!B:D,3,FALSE)</f>
        <v>77765.610970085501</v>
      </c>
      <c r="J11" s="21">
        <f>VLOOKUP(B11,RMS!B:E,4,FALSE)</f>
        <v>70943.265995726499</v>
      </c>
      <c r="K11" s="22">
        <f t="shared" si="1"/>
        <v>-5.7070085502346046E-2</v>
      </c>
      <c r="L11" s="22">
        <f t="shared" si="2"/>
        <v>-1.3957265036879107E-3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812489.90949999995</v>
      </c>
      <c r="F12" s="25">
        <f>RA!I16</f>
        <v>51866.853499999997</v>
      </c>
      <c r="G12" s="16">
        <f t="shared" si="0"/>
        <v>760623.05599999998</v>
      </c>
      <c r="H12" s="27">
        <f>RA!J16</f>
        <v>6.3836920180237602</v>
      </c>
      <c r="I12" s="20">
        <f>VLOOKUP(B12,RMS!B:D,3,FALSE)</f>
        <v>812489.24</v>
      </c>
      <c r="J12" s="21">
        <f>VLOOKUP(B12,RMS!B:E,4,FALSE)</f>
        <v>760623.05599999998</v>
      </c>
      <c r="K12" s="22">
        <f t="shared" si="1"/>
        <v>0.66949999995995313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391990.85619999998</v>
      </c>
      <c r="F13" s="25">
        <f>RA!I17</f>
        <v>48497.090100000001</v>
      </c>
      <c r="G13" s="16">
        <f t="shared" si="0"/>
        <v>343493.76610000001</v>
      </c>
      <c r="H13" s="27">
        <f>RA!J17</f>
        <v>12.3719952475769</v>
      </c>
      <c r="I13" s="20">
        <f>VLOOKUP(B13,RMS!B:D,3,FALSE)</f>
        <v>391990.87358205102</v>
      </c>
      <c r="J13" s="21">
        <f>VLOOKUP(B13,RMS!B:E,4,FALSE)</f>
        <v>343493.765205128</v>
      </c>
      <c r="K13" s="22">
        <f t="shared" si="1"/>
        <v>-1.7382051039021462E-2</v>
      </c>
      <c r="L13" s="22">
        <f t="shared" si="2"/>
        <v>8.9487200602889061E-4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1494494.0558</v>
      </c>
      <c r="F14" s="25">
        <f>RA!I18</f>
        <v>145558.19279999999</v>
      </c>
      <c r="G14" s="16">
        <f t="shared" si="0"/>
        <v>1348935.8629999999</v>
      </c>
      <c r="H14" s="27">
        <f>RA!J18</f>
        <v>9.7396300932145898</v>
      </c>
      <c r="I14" s="20">
        <f>VLOOKUP(B14,RMS!B:D,3,FALSE)</f>
        <v>1494494.0896743599</v>
      </c>
      <c r="J14" s="21">
        <f>VLOOKUP(B14,RMS!B:E,4,FALSE)</f>
        <v>1348935.86344872</v>
      </c>
      <c r="K14" s="22">
        <f t="shared" si="1"/>
        <v>-3.3874359913170338E-2</v>
      </c>
      <c r="L14" s="22">
        <f t="shared" si="2"/>
        <v>-4.487200640141964E-4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398079.9841</v>
      </c>
      <c r="F15" s="25">
        <f>RA!I19</f>
        <v>42223.069000000003</v>
      </c>
      <c r="G15" s="16">
        <f t="shared" si="0"/>
        <v>355856.91509999998</v>
      </c>
      <c r="H15" s="27">
        <f>RA!J19</f>
        <v>10.6066797343404</v>
      </c>
      <c r="I15" s="20">
        <f>VLOOKUP(B15,RMS!B:D,3,FALSE)</f>
        <v>398079.97530256398</v>
      </c>
      <c r="J15" s="21">
        <f>VLOOKUP(B15,RMS!B:E,4,FALSE)</f>
        <v>355856.91555897403</v>
      </c>
      <c r="K15" s="22">
        <f t="shared" si="1"/>
        <v>8.7974360212683678E-3</v>
      </c>
      <c r="L15" s="22">
        <f t="shared" si="2"/>
        <v>-4.5897404197603464E-4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848843.69510000001</v>
      </c>
      <c r="F16" s="25">
        <f>RA!I20</f>
        <v>11936.55</v>
      </c>
      <c r="G16" s="16">
        <f t="shared" si="0"/>
        <v>836907.14509999997</v>
      </c>
      <c r="H16" s="27">
        <f>RA!J20</f>
        <v>1.40621295403435</v>
      </c>
      <c r="I16" s="20">
        <f>VLOOKUP(B16,RMS!B:D,3,FALSE)</f>
        <v>848843.73789999995</v>
      </c>
      <c r="J16" s="21">
        <f>VLOOKUP(B16,RMS!B:E,4,FALSE)</f>
        <v>836907.14509999997</v>
      </c>
      <c r="K16" s="22">
        <f t="shared" si="1"/>
        <v>-4.2799999937415123E-2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300509.58610000001</v>
      </c>
      <c r="F17" s="25">
        <f>RA!I21</f>
        <v>24809.646700000001</v>
      </c>
      <c r="G17" s="16">
        <f t="shared" si="0"/>
        <v>275699.93940000003</v>
      </c>
      <c r="H17" s="27">
        <f>RA!J21</f>
        <v>8.2558586639376408</v>
      </c>
      <c r="I17" s="20">
        <f>VLOOKUP(B17,RMS!B:D,3,FALSE)</f>
        <v>300509.50186814199</v>
      </c>
      <c r="J17" s="21">
        <f>VLOOKUP(B17,RMS!B:E,4,FALSE)</f>
        <v>275699.93937610602</v>
      </c>
      <c r="K17" s="22">
        <f t="shared" si="1"/>
        <v>8.4231858025304973E-2</v>
      </c>
      <c r="L17" s="22">
        <f t="shared" si="2"/>
        <v>2.3894011974334717E-5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1112471.1606000001</v>
      </c>
      <c r="F18" s="25">
        <f>RA!I22</f>
        <v>127992.73970000001</v>
      </c>
      <c r="G18" s="16">
        <f t="shared" si="0"/>
        <v>984478.42090000003</v>
      </c>
      <c r="H18" s="27">
        <f>RA!J22</f>
        <v>11.5052636178873</v>
      </c>
      <c r="I18" s="20">
        <f>VLOOKUP(B18,RMS!B:D,3,FALSE)</f>
        <v>1112471.3840982299</v>
      </c>
      <c r="J18" s="21">
        <f>VLOOKUP(B18,RMS!B:E,4,FALSE)</f>
        <v>984478.42238849599</v>
      </c>
      <c r="K18" s="22">
        <f t="shared" si="1"/>
        <v>-0.22349822986871004</v>
      </c>
      <c r="L18" s="22">
        <f t="shared" si="2"/>
        <v>-1.4884959673509002E-3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2156915.9304</v>
      </c>
      <c r="F19" s="25">
        <f>RA!I23</f>
        <v>141416.95449999999</v>
      </c>
      <c r="G19" s="16">
        <f t="shared" si="0"/>
        <v>2015498.9759</v>
      </c>
      <c r="H19" s="27">
        <f>RA!J23</f>
        <v>6.55644258113362</v>
      </c>
      <c r="I19" s="20">
        <f>VLOOKUP(B19,RMS!B:D,3,FALSE)</f>
        <v>2156917.0170478602</v>
      </c>
      <c r="J19" s="21">
        <f>VLOOKUP(B19,RMS!B:E,4,FALSE)</f>
        <v>2015499.00652393</v>
      </c>
      <c r="K19" s="22">
        <f t="shared" si="1"/>
        <v>-1.0866478602401912</v>
      </c>
      <c r="L19" s="22">
        <f t="shared" si="2"/>
        <v>-3.0623930040746927E-2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289024.57400000002</v>
      </c>
      <c r="F20" s="25">
        <f>RA!I24</f>
        <v>47068.270700000001</v>
      </c>
      <c r="G20" s="16">
        <f t="shared" si="0"/>
        <v>241956.30330000003</v>
      </c>
      <c r="H20" s="27">
        <f>RA!J24</f>
        <v>16.285214107780298</v>
      </c>
      <c r="I20" s="20">
        <f>VLOOKUP(B20,RMS!B:D,3,FALSE)</f>
        <v>289024.59078485001</v>
      </c>
      <c r="J20" s="21">
        <f>VLOOKUP(B20,RMS!B:E,4,FALSE)</f>
        <v>241956.255779456</v>
      </c>
      <c r="K20" s="22">
        <f t="shared" si="1"/>
        <v>-1.6784849984105676E-2</v>
      </c>
      <c r="L20" s="22">
        <f t="shared" si="2"/>
        <v>4.7520544030703604E-2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210792.01300000001</v>
      </c>
      <c r="F21" s="25">
        <f>RA!I25</f>
        <v>23137.503799999999</v>
      </c>
      <c r="G21" s="16">
        <f t="shared" si="0"/>
        <v>187654.5092</v>
      </c>
      <c r="H21" s="27">
        <f>RA!J25</f>
        <v>10.9764613330013</v>
      </c>
      <c r="I21" s="20">
        <f>VLOOKUP(B21,RMS!B:D,3,FALSE)</f>
        <v>210792.013441374</v>
      </c>
      <c r="J21" s="21">
        <f>VLOOKUP(B21,RMS!B:E,4,FALSE)</f>
        <v>187654.520277784</v>
      </c>
      <c r="K21" s="22">
        <f t="shared" si="1"/>
        <v>-4.413739952724427E-4</v>
      </c>
      <c r="L21" s="22">
        <f t="shared" si="2"/>
        <v>-1.107778400182724E-2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541676.46420000005</v>
      </c>
      <c r="F22" s="25">
        <f>RA!I26</f>
        <v>107283.3529</v>
      </c>
      <c r="G22" s="16">
        <f t="shared" si="0"/>
        <v>434393.11130000005</v>
      </c>
      <c r="H22" s="27">
        <f>RA!J26</f>
        <v>19.805799216040601</v>
      </c>
      <c r="I22" s="20">
        <f>VLOOKUP(B22,RMS!B:D,3,FALSE)</f>
        <v>541676.46160755598</v>
      </c>
      <c r="J22" s="21">
        <f>VLOOKUP(B22,RMS!B:E,4,FALSE)</f>
        <v>434393.22957703198</v>
      </c>
      <c r="K22" s="22">
        <f t="shared" si="1"/>
        <v>2.5924440706148744E-3</v>
      </c>
      <c r="L22" s="22">
        <f t="shared" si="2"/>
        <v>-0.11827703192830086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216780.73190000001</v>
      </c>
      <c r="F23" s="25">
        <f>RA!I27</f>
        <v>61122.850899999998</v>
      </c>
      <c r="G23" s="16">
        <f t="shared" si="0"/>
        <v>155657.88100000002</v>
      </c>
      <c r="H23" s="27">
        <f>RA!J27</f>
        <v>28.1957028026807</v>
      </c>
      <c r="I23" s="20">
        <f>VLOOKUP(B23,RMS!B:D,3,FALSE)</f>
        <v>216780.69437289899</v>
      </c>
      <c r="J23" s="21">
        <f>VLOOKUP(B23,RMS!B:E,4,FALSE)</f>
        <v>155657.88758295399</v>
      </c>
      <c r="K23" s="22">
        <f t="shared" si="1"/>
        <v>3.7527101027080789E-2</v>
      </c>
      <c r="L23" s="22">
        <f t="shared" si="2"/>
        <v>-6.582953967154026E-3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843067.00120000006</v>
      </c>
      <c r="F24" s="25">
        <f>RA!I28</f>
        <v>18053.735199999999</v>
      </c>
      <c r="G24" s="16">
        <f t="shared" si="0"/>
        <v>825013.26600000006</v>
      </c>
      <c r="H24" s="27">
        <f>RA!J28</f>
        <v>2.1414353988832202</v>
      </c>
      <c r="I24" s="20">
        <f>VLOOKUP(B24,RMS!B:D,3,FALSE)</f>
        <v>843067.00029203505</v>
      </c>
      <c r="J24" s="21">
        <f>VLOOKUP(B24,RMS!B:E,4,FALSE)</f>
        <v>825013.25012104597</v>
      </c>
      <c r="K24" s="22">
        <f t="shared" si="1"/>
        <v>9.0796500444412231E-4</v>
      </c>
      <c r="L24" s="22">
        <f t="shared" si="2"/>
        <v>1.5878954087384045E-2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625124.51139999996</v>
      </c>
      <c r="F25" s="25">
        <f>RA!I29</f>
        <v>95042.346999999994</v>
      </c>
      <c r="G25" s="16">
        <f t="shared" si="0"/>
        <v>530082.16440000001</v>
      </c>
      <c r="H25" s="27">
        <f>RA!J29</f>
        <v>15.203746656349701</v>
      </c>
      <c r="I25" s="20">
        <f>VLOOKUP(B25,RMS!B:D,3,FALSE)</f>
        <v>625124.51136283204</v>
      </c>
      <c r="J25" s="21">
        <f>VLOOKUP(B25,RMS!B:E,4,FALSE)</f>
        <v>530082.13261362398</v>
      </c>
      <c r="K25" s="22">
        <f t="shared" si="1"/>
        <v>3.7167919799685478E-5</v>
      </c>
      <c r="L25" s="22">
        <f t="shared" si="2"/>
        <v>3.1786376028321683E-2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1170481.1139</v>
      </c>
      <c r="F26" s="25">
        <f>RA!I30</f>
        <v>189454.32199999999</v>
      </c>
      <c r="G26" s="16">
        <f t="shared" si="0"/>
        <v>981026.79190000007</v>
      </c>
      <c r="H26" s="27">
        <f>RA!J30</f>
        <v>16.186021265114199</v>
      </c>
      <c r="I26" s="20">
        <f>VLOOKUP(B26,RMS!B:D,3,FALSE)</f>
        <v>1170481.1063628299</v>
      </c>
      <c r="J26" s="21">
        <f>VLOOKUP(B26,RMS!B:E,4,FALSE)</f>
        <v>981026.77922307805</v>
      </c>
      <c r="K26" s="22">
        <f t="shared" si="1"/>
        <v>7.5371700804680586E-3</v>
      </c>
      <c r="L26" s="22">
        <f t="shared" si="2"/>
        <v>1.2676922022365034E-2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700894.02890000003</v>
      </c>
      <c r="F27" s="25">
        <f>RA!I31</f>
        <v>27665.852500000001</v>
      </c>
      <c r="G27" s="16">
        <f t="shared" si="0"/>
        <v>673228.1764</v>
      </c>
      <c r="H27" s="27">
        <f>RA!J31</f>
        <v>3.94722331183495</v>
      </c>
      <c r="I27" s="20">
        <f>VLOOKUP(B27,RMS!B:D,3,FALSE)</f>
        <v>700894.04151781998</v>
      </c>
      <c r="J27" s="21">
        <f>VLOOKUP(B27,RMS!B:E,4,FALSE)</f>
        <v>673228.16115044197</v>
      </c>
      <c r="K27" s="22">
        <f t="shared" si="1"/>
        <v>-1.261781994253397E-2</v>
      </c>
      <c r="L27" s="22">
        <f t="shared" si="2"/>
        <v>1.5249558025971055E-2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121405.644</v>
      </c>
      <c r="F28" s="25">
        <f>RA!I32</f>
        <v>31100.429899999999</v>
      </c>
      <c r="G28" s="16">
        <f t="shared" si="0"/>
        <v>90305.214099999997</v>
      </c>
      <c r="H28" s="27">
        <f>RA!J32</f>
        <v>25.6169555840419</v>
      </c>
      <c r="I28" s="20">
        <f>VLOOKUP(B28,RMS!B:D,3,FALSE)</f>
        <v>121405.571449119</v>
      </c>
      <c r="J28" s="21">
        <f>VLOOKUP(B28,RMS!B:E,4,FALSE)</f>
        <v>90305.225308413093</v>
      </c>
      <c r="K28" s="22">
        <f t="shared" si="1"/>
        <v>7.2550880999187939E-2</v>
      </c>
      <c r="L28" s="22">
        <f t="shared" si="2"/>
        <v>-1.120841309602838E-2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244.9573</v>
      </c>
      <c r="F29" s="25">
        <f>RA!I33</f>
        <v>50.265799999999999</v>
      </c>
      <c r="G29" s="16">
        <f t="shared" si="0"/>
        <v>194.69150000000002</v>
      </c>
      <c r="H29" s="27">
        <f>RA!J33</f>
        <v>20.520229444070502</v>
      </c>
      <c r="I29" s="20">
        <f>VLOOKUP(B29,RMS!B:D,3,FALSE)</f>
        <v>244.95740000000001</v>
      </c>
      <c r="J29" s="21">
        <f>VLOOKUP(B29,RMS!B:E,4,FALSE)</f>
        <v>194.69149999999999</v>
      </c>
      <c r="K29" s="22">
        <f t="shared" si="1"/>
        <v>-1.0000000000331966E-4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152015.60269999999</v>
      </c>
      <c r="F31" s="25">
        <f>RA!I35</f>
        <v>18004.87</v>
      </c>
      <c r="G31" s="16">
        <f t="shared" si="0"/>
        <v>134010.73269999999</v>
      </c>
      <c r="H31" s="27">
        <f>RA!J35</f>
        <v>11.844093422128701</v>
      </c>
      <c r="I31" s="20">
        <f>VLOOKUP(B31,RMS!B:D,3,FALSE)</f>
        <v>152015.60200000001</v>
      </c>
      <c r="J31" s="21">
        <f>VLOOKUP(B31,RMS!B:E,4,FALSE)</f>
        <v>134010.7273</v>
      </c>
      <c r="K31" s="22">
        <f t="shared" si="1"/>
        <v>6.99999975040555E-4</v>
      </c>
      <c r="L31" s="22">
        <f t="shared" si="2"/>
        <v>5.3999999945517629E-3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281473.93150000001</v>
      </c>
      <c r="F35" s="25">
        <f>RA!I39</f>
        <v>14323.4074</v>
      </c>
      <c r="G35" s="16">
        <f t="shared" si="0"/>
        <v>267150.52409999998</v>
      </c>
      <c r="H35" s="27">
        <f>RA!J39</f>
        <v>5.0887154358022704</v>
      </c>
      <c r="I35" s="20">
        <f>VLOOKUP(B35,RMS!B:D,3,FALSE)</f>
        <v>281473.93162393197</v>
      </c>
      <c r="J35" s="21">
        <f>VLOOKUP(B35,RMS!B:E,4,FALSE)</f>
        <v>267150.52264957299</v>
      </c>
      <c r="K35" s="22">
        <f t="shared" si="1"/>
        <v>-1.2393196811899543E-4</v>
      </c>
      <c r="L35" s="22">
        <f t="shared" si="2"/>
        <v>1.4504269929602742E-3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361210.44819999998</v>
      </c>
      <c r="F36" s="25">
        <f>RA!I40</f>
        <v>22924.038799999998</v>
      </c>
      <c r="G36" s="16">
        <f t="shared" si="0"/>
        <v>338286.4094</v>
      </c>
      <c r="H36" s="27">
        <f>RA!J40</f>
        <v>6.3464495321871501</v>
      </c>
      <c r="I36" s="20">
        <f>VLOOKUP(B36,RMS!B:D,3,FALSE)</f>
        <v>361210.447094017</v>
      </c>
      <c r="J36" s="21">
        <f>VLOOKUP(B36,RMS!B:E,4,FALSE)</f>
        <v>338286.40742222202</v>
      </c>
      <c r="K36" s="22">
        <f t="shared" si="1"/>
        <v>1.1059829848818481E-3</v>
      </c>
      <c r="L36" s="22">
        <f t="shared" si="2"/>
        <v>1.9777779816649854E-3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11058.67</v>
      </c>
      <c r="F39" s="25">
        <f>RA!I43</f>
        <v>1886.1058</v>
      </c>
      <c r="G39" s="16">
        <f t="shared" si="0"/>
        <v>9172.5642000000007</v>
      </c>
      <c r="H39" s="27">
        <f>RA!J43</f>
        <v>17.055448801709399</v>
      </c>
      <c r="I39" s="20">
        <f>VLOOKUP(B39,RMS!B:D,3,FALSE)</f>
        <v>11058.6700703426</v>
      </c>
      <c r="J39" s="21">
        <f>VLOOKUP(B39,RMS!B:E,4,FALSE)</f>
        <v>9172.5643294758302</v>
      </c>
      <c r="K39" s="22">
        <f t="shared" si="1"/>
        <v>-7.0342599428840913E-5</v>
      </c>
      <c r="L39" s="22">
        <f t="shared" si="2"/>
        <v>-1.2947582945344038E-4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E10" sqref="E10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1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3" t="s">
        <v>4</v>
      </c>
      <c r="C6" s="64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5" t="s">
        <v>5</v>
      </c>
      <c r="B7" s="66"/>
      <c r="C7" s="67"/>
      <c r="D7" s="39">
        <v>14313102.6807</v>
      </c>
      <c r="E7" s="39">
        <v>16670563</v>
      </c>
      <c r="F7" s="40">
        <v>85.858544073766396</v>
      </c>
      <c r="G7" s="41"/>
      <c r="H7" s="41"/>
      <c r="I7" s="39">
        <v>1473238.9964999999</v>
      </c>
      <c r="J7" s="40">
        <v>10.2929394790588</v>
      </c>
      <c r="K7" s="41"/>
      <c r="L7" s="41"/>
      <c r="M7" s="41"/>
      <c r="N7" s="39">
        <v>95826908.343799993</v>
      </c>
      <c r="O7" s="39">
        <v>1449658653.8664999</v>
      </c>
      <c r="P7" s="39">
        <v>986921</v>
      </c>
      <c r="Q7" s="39">
        <v>992573</v>
      </c>
      <c r="R7" s="40">
        <v>-0.56942915029927199</v>
      </c>
      <c r="S7" s="39">
        <v>14.5027846004898</v>
      </c>
      <c r="T7" s="39">
        <v>14.4987932231685</v>
      </c>
      <c r="U7" s="42">
        <v>2.7521454888045999E-2</v>
      </c>
    </row>
    <row r="8" spans="1:23" ht="12" thickBot="1">
      <c r="A8" s="68">
        <v>41492</v>
      </c>
      <c r="B8" s="71" t="s">
        <v>6</v>
      </c>
      <c r="C8" s="72"/>
      <c r="D8" s="43">
        <v>450154.505</v>
      </c>
      <c r="E8" s="43">
        <v>507789</v>
      </c>
      <c r="F8" s="44">
        <v>88.649912660573605</v>
      </c>
      <c r="G8" s="45"/>
      <c r="H8" s="45"/>
      <c r="I8" s="43">
        <v>89850.912200000006</v>
      </c>
      <c r="J8" s="44">
        <v>19.960016217098602</v>
      </c>
      <c r="K8" s="45"/>
      <c r="L8" s="45"/>
      <c r="M8" s="45"/>
      <c r="N8" s="43">
        <v>2942838.3415000001</v>
      </c>
      <c r="O8" s="43">
        <v>45051131.833999999</v>
      </c>
      <c r="P8" s="43">
        <v>21824</v>
      </c>
      <c r="Q8" s="43">
        <v>22450</v>
      </c>
      <c r="R8" s="44">
        <v>-2.7884187082405401</v>
      </c>
      <c r="S8" s="43">
        <v>20.626581057551299</v>
      </c>
      <c r="T8" s="43">
        <v>20.601617429844101</v>
      </c>
      <c r="U8" s="46">
        <v>0.121026493133176</v>
      </c>
    </row>
    <row r="9" spans="1:23" ht="12" thickBot="1">
      <c r="A9" s="69"/>
      <c r="B9" s="71" t="s">
        <v>7</v>
      </c>
      <c r="C9" s="72"/>
      <c r="D9" s="43">
        <v>96672.005000000005</v>
      </c>
      <c r="E9" s="43">
        <v>119646</v>
      </c>
      <c r="F9" s="44">
        <v>80.798359326680398</v>
      </c>
      <c r="G9" s="45"/>
      <c r="H9" s="45"/>
      <c r="I9" s="43">
        <v>19880.936000000002</v>
      </c>
      <c r="J9" s="44">
        <v>20.565349813526701</v>
      </c>
      <c r="K9" s="45"/>
      <c r="L9" s="45"/>
      <c r="M9" s="45"/>
      <c r="N9" s="43">
        <v>613086.31409999996</v>
      </c>
      <c r="O9" s="43">
        <v>9140011.4553999994</v>
      </c>
      <c r="P9" s="43">
        <v>6410</v>
      </c>
      <c r="Q9" s="43">
        <v>6382</v>
      </c>
      <c r="R9" s="44">
        <v>0.43873393920401699</v>
      </c>
      <c r="S9" s="43">
        <v>15.081436037441501</v>
      </c>
      <c r="T9" s="43">
        <v>15.0093601065497</v>
      </c>
      <c r="U9" s="46">
        <v>0.47791159086502299</v>
      </c>
    </row>
    <row r="10" spans="1:23" ht="12" thickBot="1">
      <c r="A10" s="69"/>
      <c r="B10" s="71" t="s">
        <v>8</v>
      </c>
      <c r="C10" s="72"/>
      <c r="D10" s="43">
        <v>132117.01019999999</v>
      </c>
      <c r="E10" s="43">
        <v>151156</v>
      </c>
      <c r="F10" s="44">
        <v>87.404410145809607</v>
      </c>
      <c r="G10" s="45"/>
      <c r="H10" s="45"/>
      <c r="I10" s="43">
        <v>28658.662899999999</v>
      </c>
      <c r="J10" s="44">
        <v>21.6918796880252</v>
      </c>
      <c r="K10" s="45"/>
      <c r="L10" s="45"/>
      <c r="M10" s="45"/>
      <c r="N10" s="43">
        <v>914985.52159999998</v>
      </c>
      <c r="O10" s="43">
        <v>14362540.778100001</v>
      </c>
      <c r="P10" s="43">
        <v>91962</v>
      </c>
      <c r="Q10" s="43">
        <v>93338</v>
      </c>
      <c r="R10" s="44">
        <v>-1.47421200368553</v>
      </c>
      <c r="S10" s="43">
        <v>1.43664785672343</v>
      </c>
      <c r="T10" s="43">
        <v>1.4793690597613001</v>
      </c>
      <c r="U10" s="46">
        <v>-2.9736725557300101</v>
      </c>
    </row>
    <row r="11" spans="1:23" ht="12" thickBot="1">
      <c r="A11" s="69"/>
      <c r="B11" s="71" t="s">
        <v>9</v>
      </c>
      <c r="C11" s="72"/>
      <c r="D11" s="43">
        <v>38487.035600000003</v>
      </c>
      <c r="E11" s="43">
        <v>46426</v>
      </c>
      <c r="F11" s="44">
        <v>82.899744970490701</v>
      </c>
      <c r="G11" s="45"/>
      <c r="H11" s="45"/>
      <c r="I11" s="43">
        <v>6369.2919000000002</v>
      </c>
      <c r="J11" s="44">
        <v>16.5491880595761</v>
      </c>
      <c r="K11" s="45"/>
      <c r="L11" s="45"/>
      <c r="M11" s="45"/>
      <c r="N11" s="43">
        <v>243475.23</v>
      </c>
      <c r="O11" s="43">
        <v>4921998.5244000005</v>
      </c>
      <c r="P11" s="43">
        <v>2310</v>
      </c>
      <c r="Q11" s="43">
        <v>2382</v>
      </c>
      <c r="R11" s="44">
        <v>-3.0226700251889098</v>
      </c>
      <c r="S11" s="43">
        <v>16.661054372294402</v>
      </c>
      <c r="T11" s="43">
        <v>16.4408932829555</v>
      </c>
      <c r="U11" s="46">
        <v>1.32141150505442</v>
      </c>
    </row>
    <row r="12" spans="1:23" ht="12" thickBot="1">
      <c r="A12" s="69"/>
      <c r="B12" s="71" t="s">
        <v>10</v>
      </c>
      <c r="C12" s="72"/>
      <c r="D12" s="43">
        <v>107459.8591</v>
      </c>
      <c r="E12" s="43">
        <v>130183</v>
      </c>
      <c r="F12" s="44">
        <v>82.545231789096903</v>
      </c>
      <c r="G12" s="45"/>
      <c r="H12" s="45"/>
      <c r="I12" s="43">
        <v>7305.3462</v>
      </c>
      <c r="J12" s="44">
        <v>6.7982093603917599</v>
      </c>
      <c r="K12" s="45"/>
      <c r="L12" s="45"/>
      <c r="M12" s="45"/>
      <c r="N12" s="43">
        <v>730122.96380000003</v>
      </c>
      <c r="O12" s="43">
        <v>18788485.991300002</v>
      </c>
      <c r="P12" s="43">
        <v>1557</v>
      </c>
      <c r="Q12" s="43">
        <v>1652</v>
      </c>
      <c r="R12" s="44">
        <v>-5.75060532687651</v>
      </c>
      <c r="S12" s="43">
        <v>69.017250545921598</v>
      </c>
      <c r="T12" s="43">
        <v>70.274990799031499</v>
      </c>
      <c r="U12" s="46">
        <v>-1.82235635752104</v>
      </c>
    </row>
    <row r="13" spans="1:23" ht="12" thickBot="1">
      <c r="A13" s="69"/>
      <c r="B13" s="71" t="s">
        <v>11</v>
      </c>
      <c r="C13" s="72"/>
      <c r="D13" s="43">
        <v>245365.26879999999</v>
      </c>
      <c r="E13" s="43">
        <v>331778</v>
      </c>
      <c r="F13" s="44">
        <v>73.954653051136603</v>
      </c>
      <c r="G13" s="45"/>
      <c r="H13" s="45"/>
      <c r="I13" s="43">
        <v>58013.524899999997</v>
      </c>
      <c r="J13" s="44">
        <v>23.6437394679878</v>
      </c>
      <c r="K13" s="45"/>
      <c r="L13" s="45"/>
      <c r="M13" s="45"/>
      <c r="N13" s="43">
        <v>1624366.0547</v>
      </c>
      <c r="O13" s="43">
        <v>25380702.5689</v>
      </c>
      <c r="P13" s="43">
        <v>10555</v>
      </c>
      <c r="Q13" s="43">
        <v>10902</v>
      </c>
      <c r="R13" s="44">
        <v>-3.1829022197761798</v>
      </c>
      <c r="S13" s="43">
        <v>23.246354220748501</v>
      </c>
      <c r="T13" s="43">
        <v>23.8685152082187</v>
      </c>
      <c r="U13" s="46">
        <v>-2.6763809135925198</v>
      </c>
    </row>
    <row r="14" spans="1:23" ht="12" thickBot="1">
      <c r="A14" s="69"/>
      <c r="B14" s="71" t="s">
        <v>12</v>
      </c>
      <c r="C14" s="72"/>
      <c r="D14" s="43">
        <v>124036.57309999999</v>
      </c>
      <c r="E14" s="43">
        <v>156947</v>
      </c>
      <c r="F14" s="44">
        <v>79.030865897404894</v>
      </c>
      <c r="G14" s="45"/>
      <c r="H14" s="45"/>
      <c r="I14" s="43">
        <v>4919.5841</v>
      </c>
      <c r="J14" s="44">
        <v>3.9662367131295699</v>
      </c>
      <c r="K14" s="45"/>
      <c r="L14" s="45"/>
      <c r="M14" s="45"/>
      <c r="N14" s="43">
        <v>849590.12280000001</v>
      </c>
      <c r="O14" s="43">
        <v>14263589.845100001</v>
      </c>
      <c r="P14" s="43">
        <v>2607</v>
      </c>
      <c r="Q14" s="43">
        <v>2634</v>
      </c>
      <c r="R14" s="44">
        <v>-1.0250569476082101</v>
      </c>
      <c r="S14" s="43">
        <v>47.578278902953599</v>
      </c>
      <c r="T14" s="43">
        <v>47.836085687167802</v>
      </c>
      <c r="U14" s="46">
        <v>-0.54185815493677603</v>
      </c>
    </row>
    <row r="15" spans="1:23" ht="12" thickBot="1">
      <c r="A15" s="69"/>
      <c r="B15" s="71" t="s">
        <v>13</v>
      </c>
      <c r="C15" s="72"/>
      <c r="D15" s="43">
        <v>77765.553899999999</v>
      </c>
      <c r="E15" s="43">
        <v>92264</v>
      </c>
      <c r="F15" s="44">
        <v>84.285912056706806</v>
      </c>
      <c r="G15" s="45"/>
      <c r="H15" s="45"/>
      <c r="I15" s="43">
        <v>6822.2893000000004</v>
      </c>
      <c r="J15" s="44">
        <v>8.7728935985885101</v>
      </c>
      <c r="K15" s="45"/>
      <c r="L15" s="45"/>
      <c r="M15" s="45"/>
      <c r="N15" s="43">
        <v>517281.68180000002</v>
      </c>
      <c r="O15" s="43">
        <v>9524832.5930000003</v>
      </c>
      <c r="P15" s="43">
        <v>3886</v>
      </c>
      <c r="Q15" s="43">
        <v>3924</v>
      </c>
      <c r="R15" s="44">
        <v>-0.96839959225280003</v>
      </c>
      <c r="S15" s="43">
        <v>20.011722568193498</v>
      </c>
      <c r="T15" s="43">
        <v>20.063533690112099</v>
      </c>
      <c r="U15" s="46">
        <v>-0.25890385868612198</v>
      </c>
    </row>
    <row r="16" spans="1:23" ht="12" thickBot="1">
      <c r="A16" s="69"/>
      <c r="B16" s="71" t="s">
        <v>14</v>
      </c>
      <c r="C16" s="72"/>
      <c r="D16" s="43">
        <v>812489.90949999995</v>
      </c>
      <c r="E16" s="43">
        <v>850430</v>
      </c>
      <c r="F16" s="44">
        <v>95.538716825605903</v>
      </c>
      <c r="G16" s="45"/>
      <c r="H16" s="45"/>
      <c r="I16" s="43">
        <v>51866.853499999997</v>
      </c>
      <c r="J16" s="44">
        <v>6.3836920180237602</v>
      </c>
      <c r="K16" s="45"/>
      <c r="L16" s="45"/>
      <c r="M16" s="45"/>
      <c r="N16" s="43">
        <v>5451096.2801000001</v>
      </c>
      <c r="O16" s="43">
        <v>81385951.124799997</v>
      </c>
      <c r="P16" s="43">
        <v>70205</v>
      </c>
      <c r="Q16" s="43">
        <v>70421</v>
      </c>
      <c r="R16" s="44">
        <v>-0.306726686641767</v>
      </c>
      <c r="S16" s="43">
        <v>11.573106039455901</v>
      </c>
      <c r="T16" s="43">
        <v>11.721217277516701</v>
      </c>
      <c r="U16" s="46">
        <v>-1.2797881360096399</v>
      </c>
    </row>
    <row r="17" spans="1:21" ht="12" thickBot="1">
      <c r="A17" s="69"/>
      <c r="B17" s="71" t="s">
        <v>15</v>
      </c>
      <c r="C17" s="72"/>
      <c r="D17" s="43">
        <v>391990.85619999998</v>
      </c>
      <c r="E17" s="43">
        <v>501269</v>
      </c>
      <c r="F17" s="44">
        <v>78.199700400383804</v>
      </c>
      <c r="G17" s="45"/>
      <c r="H17" s="45"/>
      <c r="I17" s="43">
        <v>48497.090100000001</v>
      </c>
      <c r="J17" s="44">
        <v>12.3719952475769</v>
      </c>
      <c r="K17" s="45"/>
      <c r="L17" s="45"/>
      <c r="M17" s="45"/>
      <c r="N17" s="43">
        <v>2391303.2324999999</v>
      </c>
      <c r="O17" s="43">
        <v>56182514.276799999</v>
      </c>
      <c r="P17" s="43">
        <v>11781</v>
      </c>
      <c r="Q17" s="43">
        <v>11515</v>
      </c>
      <c r="R17" s="44">
        <v>2.31003039513678</v>
      </c>
      <c r="S17" s="43">
        <v>33.273139478821797</v>
      </c>
      <c r="T17" s="43">
        <v>30.1579957881025</v>
      </c>
      <c r="U17" s="46">
        <v>9.3623377280106901</v>
      </c>
    </row>
    <row r="18" spans="1:21" ht="12" thickBot="1">
      <c r="A18" s="69"/>
      <c r="B18" s="71" t="s">
        <v>16</v>
      </c>
      <c r="C18" s="72"/>
      <c r="D18" s="43">
        <v>1494494.0558</v>
      </c>
      <c r="E18" s="43">
        <v>1705151</v>
      </c>
      <c r="F18" s="44">
        <v>87.645848127233293</v>
      </c>
      <c r="G18" s="45"/>
      <c r="H18" s="45"/>
      <c r="I18" s="43">
        <v>145558.19279999999</v>
      </c>
      <c r="J18" s="44">
        <v>9.7396300932145898</v>
      </c>
      <c r="K18" s="45"/>
      <c r="L18" s="45"/>
      <c r="M18" s="45"/>
      <c r="N18" s="43">
        <v>9814074.0491000004</v>
      </c>
      <c r="O18" s="43">
        <v>141183728.54629999</v>
      </c>
      <c r="P18" s="43">
        <v>87638</v>
      </c>
      <c r="Q18" s="43">
        <v>88139</v>
      </c>
      <c r="R18" s="44">
        <v>-0.56842033606008302</v>
      </c>
      <c r="S18" s="43">
        <v>17.053036990803101</v>
      </c>
      <c r="T18" s="43">
        <v>17.073877347144901</v>
      </c>
      <c r="U18" s="46">
        <v>-0.12220906078497799</v>
      </c>
    </row>
    <row r="19" spans="1:21" ht="12" thickBot="1">
      <c r="A19" s="69"/>
      <c r="B19" s="71" t="s">
        <v>17</v>
      </c>
      <c r="C19" s="72"/>
      <c r="D19" s="43">
        <v>398079.9841</v>
      </c>
      <c r="E19" s="43">
        <v>488778</v>
      </c>
      <c r="F19" s="44">
        <v>81.443924256001694</v>
      </c>
      <c r="G19" s="45"/>
      <c r="H19" s="45"/>
      <c r="I19" s="43">
        <v>42223.069000000003</v>
      </c>
      <c r="J19" s="44">
        <v>10.6066797343404</v>
      </c>
      <c r="K19" s="45"/>
      <c r="L19" s="45"/>
      <c r="M19" s="45"/>
      <c r="N19" s="43">
        <v>3253183.0342000001</v>
      </c>
      <c r="O19" s="43">
        <v>50875732.500299998</v>
      </c>
      <c r="P19" s="43">
        <v>9161</v>
      </c>
      <c r="Q19" s="43">
        <v>9238</v>
      </c>
      <c r="R19" s="44">
        <v>-0.83351374756440699</v>
      </c>
      <c r="S19" s="43">
        <v>43.453769686715397</v>
      </c>
      <c r="T19" s="43">
        <v>42.573872786317402</v>
      </c>
      <c r="U19" s="46">
        <v>2.02490349339481</v>
      </c>
    </row>
    <row r="20" spans="1:21" ht="12" thickBot="1">
      <c r="A20" s="69"/>
      <c r="B20" s="71" t="s">
        <v>18</v>
      </c>
      <c r="C20" s="72"/>
      <c r="D20" s="43">
        <v>848843.69510000001</v>
      </c>
      <c r="E20" s="43">
        <v>900734</v>
      </c>
      <c r="F20" s="44">
        <v>94.239108893413601</v>
      </c>
      <c r="G20" s="45"/>
      <c r="H20" s="45"/>
      <c r="I20" s="43">
        <v>11936.55</v>
      </c>
      <c r="J20" s="44">
        <v>1.40621295403435</v>
      </c>
      <c r="K20" s="45"/>
      <c r="L20" s="45"/>
      <c r="M20" s="45"/>
      <c r="N20" s="43">
        <v>5840771.5535000004</v>
      </c>
      <c r="O20" s="43">
        <v>85151695.074100003</v>
      </c>
      <c r="P20" s="43">
        <v>33862</v>
      </c>
      <c r="Q20" s="43">
        <v>34003</v>
      </c>
      <c r="R20" s="44">
        <v>-0.41466929388583901</v>
      </c>
      <c r="S20" s="43">
        <v>25.067736551296399</v>
      </c>
      <c r="T20" s="43">
        <v>22.495067185248399</v>
      </c>
      <c r="U20" s="46">
        <v>10.262870605742901</v>
      </c>
    </row>
    <row r="21" spans="1:21" ht="12" thickBot="1">
      <c r="A21" s="69"/>
      <c r="B21" s="71" t="s">
        <v>19</v>
      </c>
      <c r="C21" s="72"/>
      <c r="D21" s="43">
        <v>300509.58610000001</v>
      </c>
      <c r="E21" s="43">
        <v>380208</v>
      </c>
      <c r="F21" s="44">
        <v>79.038207007743097</v>
      </c>
      <c r="G21" s="45"/>
      <c r="H21" s="45"/>
      <c r="I21" s="43">
        <v>24809.646700000001</v>
      </c>
      <c r="J21" s="44">
        <v>8.2558586639376408</v>
      </c>
      <c r="K21" s="45"/>
      <c r="L21" s="45"/>
      <c r="M21" s="45"/>
      <c r="N21" s="43">
        <v>2007517.5829</v>
      </c>
      <c r="O21" s="43">
        <v>30073036.954599999</v>
      </c>
      <c r="P21" s="43">
        <v>31041</v>
      </c>
      <c r="Q21" s="43">
        <v>31645</v>
      </c>
      <c r="R21" s="44">
        <v>-1.9086743561384101</v>
      </c>
      <c r="S21" s="43">
        <v>9.6810536419574102</v>
      </c>
      <c r="T21" s="43">
        <v>9.75199732659188</v>
      </c>
      <c r="U21" s="46">
        <v>-0.73280953972817897</v>
      </c>
    </row>
    <row r="22" spans="1:21" ht="12" thickBot="1">
      <c r="A22" s="69"/>
      <c r="B22" s="71" t="s">
        <v>20</v>
      </c>
      <c r="C22" s="72"/>
      <c r="D22" s="43">
        <v>1112471.1606000001</v>
      </c>
      <c r="E22" s="43">
        <v>996617</v>
      </c>
      <c r="F22" s="44">
        <v>111.62474256409401</v>
      </c>
      <c r="G22" s="45"/>
      <c r="H22" s="45"/>
      <c r="I22" s="43">
        <v>127992.73970000001</v>
      </c>
      <c r="J22" s="44">
        <v>11.5052636178873</v>
      </c>
      <c r="K22" s="45"/>
      <c r="L22" s="45"/>
      <c r="M22" s="45"/>
      <c r="N22" s="43">
        <v>7229989.6429000003</v>
      </c>
      <c r="O22" s="43">
        <v>108863326.89560001</v>
      </c>
      <c r="P22" s="43">
        <v>78088</v>
      </c>
      <c r="Q22" s="43">
        <v>77510</v>
      </c>
      <c r="R22" s="44">
        <v>0.74571023093794597</v>
      </c>
      <c r="S22" s="43">
        <v>14.246377940272501</v>
      </c>
      <c r="T22" s="43">
        <v>14.2744356973294</v>
      </c>
      <c r="U22" s="46">
        <v>-0.19694660056399499</v>
      </c>
    </row>
    <row r="23" spans="1:21" ht="12" thickBot="1">
      <c r="A23" s="69"/>
      <c r="B23" s="71" t="s">
        <v>21</v>
      </c>
      <c r="C23" s="72"/>
      <c r="D23" s="43">
        <v>2156915.9304</v>
      </c>
      <c r="E23" s="43">
        <v>2285180</v>
      </c>
      <c r="F23" s="44">
        <v>94.387134947793996</v>
      </c>
      <c r="G23" s="45"/>
      <c r="H23" s="45"/>
      <c r="I23" s="43">
        <v>141416.95449999999</v>
      </c>
      <c r="J23" s="44">
        <v>6.55644258113362</v>
      </c>
      <c r="K23" s="45"/>
      <c r="L23" s="45"/>
      <c r="M23" s="45"/>
      <c r="N23" s="43">
        <v>14573567.225</v>
      </c>
      <c r="O23" s="43">
        <v>221108370.44940001</v>
      </c>
      <c r="P23" s="43">
        <v>80636</v>
      </c>
      <c r="Q23" s="43">
        <v>82019</v>
      </c>
      <c r="R23" s="44">
        <v>-1.68619466221241</v>
      </c>
      <c r="S23" s="43">
        <v>26.7487962002083</v>
      </c>
      <c r="T23" s="43">
        <v>27.402846444116602</v>
      </c>
      <c r="U23" s="46">
        <v>-2.44515767742539</v>
      </c>
    </row>
    <row r="24" spans="1:21" ht="12" thickBot="1">
      <c r="A24" s="69"/>
      <c r="B24" s="71" t="s">
        <v>22</v>
      </c>
      <c r="C24" s="72"/>
      <c r="D24" s="43">
        <v>289024.57400000002</v>
      </c>
      <c r="E24" s="43">
        <v>361206</v>
      </c>
      <c r="F24" s="44">
        <v>80.016548451576099</v>
      </c>
      <c r="G24" s="45"/>
      <c r="H24" s="45"/>
      <c r="I24" s="43">
        <v>47068.270700000001</v>
      </c>
      <c r="J24" s="44">
        <v>16.285214107780298</v>
      </c>
      <c r="K24" s="45"/>
      <c r="L24" s="45"/>
      <c r="M24" s="45"/>
      <c r="N24" s="43">
        <v>1956671.4587000001</v>
      </c>
      <c r="O24" s="43">
        <v>25184998.963399999</v>
      </c>
      <c r="P24" s="43">
        <v>33859</v>
      </c>
      <c r="Q24" s="43">
        <v>33833</v>
      </c>
      <c r="R24" s="44">
        <v>7.6848047764022001E-2</v>
      </c>
      <c r="S24" s="43">
        <v>8.5361225671165695</v>
      </c>
      <c r="T24" s="43">
        <v>8.4383472526822896</v>
      </c>
      <c r="U24" s="46">
        <v>1.1454300669362301</v>
      </c>
    </row>
    <row r="25" spans="1:21" ht="12" thickBot="1">
      <c r="A25" s="69"/>
      <c r="B25" s="71" t="s">
        <v>23</v>
      </c>
      <c r="C25" s="72"/>
      <c r="D25" s="43">
        <v>210792.01300000001</v>
      </c>
      <c r="E25" s="43">
        <v>232848</v>
      </c>
      <c r="F25" s="44">
        <v>90.527731825053294</v>
      </c>
      <c r="G25" s="45"/>
      <c r="H25" s="45"/>
      <c r="I25" s="43">
        <v>23137.503799999999</v>
      </c>
      <c r="J25" s="44">
        <v>10.9764613330013</v>
      </c>
      <c r="K25" s="45"/>
      <c r="L25" s="45"/>
      <c r="M25" s="45"/>
      <c r="N25" s="43">
        <v>1390761.0924</v>
      </c>
      <c r="O25" s="43">
        <v>19029992.678300001</v>
      </c>
      <c r="P25" s="43">
        <v>17558</v>
      </c>
      <c r="Q25" s="43">
        <v>16625</v>
      </c>
      <c r="R25" s="44">
        <v>5.6120300751879801</v>
      </c>
      <c r="S25" s="43">
        <v>12.005468333523201</v>
      </c>
      <c r="T25" s="43">
        <v>11.879726718797</v>
      </c>
      <c r="U25" s="46">
        <v>1.04736950890186</v>
      </c>
    </row>
    <row r="26" spans="1:21" ht="12" thickBot="1">
      <c r="A26" s="69"/>
      <c r="B26" s="71" t="s">
        <v>24</v>
      </c>
      <c r="C26" s="72"/>
      <c r="D26" s="43">
        <v>541676.46420000005</v>
      </c>
      <c r="E26" s="43">
        <v>515726</v>
      </c>
      <c r="F26" s="44">
        <v>105.031831670306</v>
      </c>
      <c r="G26" s="45"/>
      <c r="H26" s="45"/>
      <c r="I26" s="43">
        <v>107283.3529</v>
      </c>
      <c r="J26" s="44">
        <v>19.805799216040601</v>
      </c>
      <c r="K26" s="45"/>
      <c r="L26" s="45"/>
      <c r="M26" s="45"/>
      <c r="N26" s="43">
        <v>3482207.4328000001</v>
      </c>
      <c r="O26" s="43">
        <v>51524300.3288</v>
      </c>
      <c r="P26" s="43">
        <v>44009</v>
      </c>
      <c r="Q26" s="43">
        <v>43554</v>
      </c>
      <c r="R26" s="44">
        <v>1.0446801671488299</v>
      </c>
      <c r="S26" s="43">
        <v>12.3083111227249</v>
      </c>
      <c r="T26" s="43">
        <v>12.5420463700234</v>
      </c>
      <c r="U26" s="46">
        <v>-1.8990034048373701</v>
      </c>
    </row>
    <row r="27" spans="1:21" ht="12" thickBot="1">
      <c r="A27" s="69"/>
      <c r="B27" s="71" t="s">
        <v>25</v>
      </c>
      <c r="C27" s="72"/>
      <c r="D27" s="43">
        <v>216780.73190000001</v>
      </c>
      <c r="E27" s="43">
        <v>293129</v>
      </c>
      <c r="F27" s="44">
        <v>73.954037949162299</v>
      </c>
      <c r="G27" s="45"/>
      <c r="H27" s="45"/>
      <c r="I27" s="43">
        <v>61122.850899999998</v>
      </c>
      <c r="J27" s="44">
        <v>28.1957028026807</v>
      </c>
      <c r="K27" s="45"/>
      <c r="L27" s="45"/>
      <c r="M27" s="45"/>
      <c r="N27" s="43">
        <v>1421528.0839</v>
      </c>
      <c r="O27" s="43">
        <v>20970931.109099999</v>
      </c>
      <c r="P27" s="43">
        <v>35235</v>
      </c>
      <c r="Q27" s="43">
        <v>36302</v>
      </c>
      <c r="R27" s="44">
        <v>-2.9392319982370099</v>
      </c>
      <c r="S27" s="43">
        <v>6.1524260508017603</v>
      </c>
      <c r="T27" s="43">
        <v>6.2247821662718303</v>
      </c>
      <c r="U27" s="46">
        <v>-1.17605827152757</v>
      </c>
    </row>
    <row r="28" spans="1:21" ht="12" thickBot="1">
      <c r="A28" s="69"/>
      <c r="B28" s="71" t="s">
        <v>26</v>
      </c>
      <c r="C28" s="72"/>
      <c r="D28" s="43">
        <v>843067.00120000006</v>
      </c>
      <c r="E28" s="43">
        <v>919756</v>
      </c>
      <c r="F28" s="44">
        <v>91.662027885656599</v>
      </c>
      <c r="G28" s="45"/>
      <c r="H28" s="45"/>
      <c r="I28" s="43">
        <v>18053.735199999999</v>
      </c>
      <c r="J28" s="44">
        <v>2.1414353988832202</v>
      </c>
      <c r="K28" s="45"/>
      <c r="L28" s="45"/>
      <c r="M28" s="45"/>
      <c r="N28" s="43">
        <v>5498435.7503000004</v>
      </c>
      <c r="O28" s="43">
        <v>73564399.675699994</v>
      </c>
      <c r="P28" s="43">
        <v>50282</v>
      </c>
      <c r="Q28" s="43">
        <v>49856</v>
      </c>
      <c r="R28" s="44">
        <v>0.854460847240057</v>
      </c>
      <c r="S28" s="43">
        <v>16.766775410683699</v>
      </c>
      <c r="T28" s="43">
        <v>16.6970111822048</v>
      </c>
      <c r="U28" s="46">
        <v>0.41608613922592103</v>
      </c>
    </row>
    <row r="29" spans="1:21" ht="12" thickBot="1">
      <c r="A29" s="69"/>
      <c r="B29" s="71" t="s">
        <v>27</v>
      </c>
      <c r="C29" s="72"/>
      <c r="D29" s="43">
        <v>625124.51139999996</v>
      </c>
      <c r="E29" s="43">
        <v>594629</v>
      </c>
      <c r="F29" s="44">
        <v>105.128493800336</v>
      </c>
      <c r="G29" s="45"/>
      <c r="H29" s="45"/>
      <c r="I29" s="43">
        <v>95042.346999999994</v>
      </c>
      <c r="J29" s="44">
        <v>15.203746656349701</v>
      </c>
      <c r="K29" s="45"/>
      <c r="L29" s="45"/>
      <c r="M29" s="45"/>
      <c r="N29" s="43">
        <v>3895228.2911999999</v>
      </c>
      <c r="O29" s="43">
        <v>52035634.222099997</v>
      </c>
      <c r="P29" s="43">
        <v>102170</v>
      </c>
      <c r="Q29" s="43">
        <v>102063</v>
      </c>
      <c r="R29" s="44">
        <v>0.104837208390896</v>
      </c>
      <c r="S29" s="43">
        <v>6.1184742233532301</v>
      </c>
      <c r="T29" s="43">
        <v>6.1498450123942998</v>
      </c>
      <c r="U29" s="46">
        <v>-0.51272241895426196</v>
      </c>
    </row>
    <row r="30" spans="1:21" ht="12" thickBot="1">
      <c r="A30" s="69"/>
      <c r="B30" s="71" t="s">
        <v>28</v>
      </c>
      <c r="C30" s="72"/>
      <c r="D30" s="43">
        <v>1170481.1139</v>
      </c>
      <c r="E30" s="43">
        <v>1029361</v>
      </c>
      <c r="F30" s="44">
        <v>113.70948713813701</v>
      </c>
      <c r="G30" s="45"/>
      <c r="H30" s="45"/>
      <c r="I30" s="43">
        <v>189454.32199999999</v>
      </c>
      <c r="J30" s="44">
        <v>16.186021265114199</v>
      </c>
      <c r="K30" s="45"/>
      <c r="L30" s="45"/>
      <c r="M30" s="45"/>
      <c r="N30" s="43">
        <v>7575703.6531999996</v>
      </c>
      <c r="O30" s="43">
        <v>109955896.14380001</v>
      </c>
      <c r="P30" s="43">
        <v>86369</v>
      </c>
      <c r="Q30" s="43">
        <v>87187</v>
      </c>
      <c r="R30" s="44">
        <v>-0.93821326573916297</v>
      </c>
      <c r="S30" s="43">
        <v>13.5520975569938</v>
      </c>
      <c r="T30" s="43">
        <v>13.3776734077328</v>
      </c>
      <c r="U30" s="46">
        <v>1.28706385507836</v>
      </c>
    </row>
    <row r="31" spans="1:21" ht="12" thickBot="1">
      <c r="A31" s="69"/>
      <c r="B31" s="71" t="s">
        <v>29</v>
      </c>
      <c r="C31" s="72"/>
      <c r="D31" s="43">
        <v>700894.02890000003</v>
      </c>
      <c r="E31" s="43">
        <v>723078</v>
      </c>
      <c r="F31" s="44">
        <v>96.932008566157407</v>
      </c>
      <c r="G31" s="45"/>
      <c r="H31" s="45"/>
      <c r="I31" s="43">
        <v>27665.852500000001</v>
      </c>
      <c r="J31" s="44">
        <v>3.94722331183495</v>
      </c>
      <c r="K31" s="45"/>
      <c r="L31" s="45"/>
      <c r="M31" s="45"/>
      <c r="N31" s="43">
        <v>5280623.49</v>
      </c>
      <c r="O31" s="43">
        <v>82226996.349099994</v>
      </c>
      <c r="P31" s="43">
        <v>31264</v>
      </c>
      <c r="Q31" s="43">
        <v>32438</v>
      </c>
      <c r="R31" s="44">
        <v>-3.6192120352672799</v>
      </c>
      <c r="S31" s="43">
        <v>22.4185654074974</v>
      </c>
      <c r="T31" s="43">
        <v>22.2687822892903</v>
      </c>
      <c r="U31" s="46">
        <v>0.66812088768627598</v>
      </c>
    </row>
    <row r="32" spans="1:21" ht="12" thickBot="1">
      <c r="A32" s="69"/>
      <c r="B32" s="71" t="s">
        <v>30</v>
      </c>
      <c r="C32" s="72"/>
      <c r="D32" s="43">
        <v>121405.644</v>
      </c>
      <c r="E32" s="43">
        <v>142585</v>
      </c>
      <c r="F32" s="44">
        <v>85.146154223796302</v>
      </c>
      <c r="G32" s="45"/>
      <c r="H32" s="45"/>
      <c r="I32" s="43">
        <v>31100.429899999999</v>
      </c>
      <c r="J32" s="44">
        <v>25.6169555840419</v>
      </c>
      <c r="K32" s="45"/>
      <c r="L32" s="45"/>
      <c r="M32" s="45"/>
      <c r="N32" s="43">
        <v>802817.62860000005</v>
      </c>
      <c r="O32" s="43">
        <v>13177979.619899999</v>
      </c>
      <c r="P32" s="43">
        <v>26773</v>
      </c>
      <c r="Q32" s="43">
        <v>26828</v>
      </c>
      <c r="R32" s="44">
        <v>-0.20500969136723099</v>
      </c>
      <c r="S32" s="43">
        <v>4.5346298136182002</v>
      </c>
      <c r="T32" s="43">
        <v>4.6444011443268201</v>
      </c>
      <c r="U32" s="46">
        <v>-2.4207341110615901</v>
      </c>
    </row>
    <row r="33" spans="1:21" ht="12" thickBot="1">
      <c r="A33" s="69"/>
      <c r="B33" s="71" t="s">
        <v>31</v>
      </c>
      <c r="C33" s="72"/>
      <c r="D33" s="43">
        <v>244.9573</v>
      </c>
      <c r="E33" s="45"/>
      <c r="F33" s="45"/>
      <c r="G33" s="45"/>
      <c r="H33" s="45"/>
      <c r="I33" s="43">
        <v>50.265799999999999</v>
      </c>
      <c r="J33" s="44">
        <v>20.520229444070502</v>
      </c>
      <c r="K33" s="45"/>
      <c r="L33" s="45"/>
      <c r="M33" s="45"/>
      <c r="N33" s="43">
        <v>910.06010000000003</v>
      </c>
      <c r="O33" s="43">
        <v>10579.5692</v>
      </c>
      <c r="P33" s="43">
        <v>38</v>
      </c>
      <c r="Q33" s="43">
        <v>17</v>
      </c>
      <c r="R33" s="44">
        <v>123.529411764706</v>
      </c>
      <c r="S33" s="43">
        <v>6.4462447368421101</v>
      </c>
      <c r="T33" s="43">
        <v>9.1293176470588193</v>
      </c>
      <c r="U33" s="46">
        <v>-41.6222625691234</v>
      </c>
    </row>
    <row r="34" spans="1:21" ht="12" thickBot="1">
      <c r="A34" s="69"/>
      <c r="B34" s="71" t="s">
        <v>40</v>
      </c>
      <c r="C34" s="72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69"/>
      <c r="B35" s="71" t="s">
        <v>32</v>
      </c>
      <c r="C35" s="72"/>
      <c r="D35" s="43">
        <v>152015.60269999999</v>
      </c>
      <c r="E35" s="43">
        <v>142535</v>
      </c>
      <c r="F35" s="44">
        <v>106.651420844003</v>
      </c>
      <c r="G35" s="45"/>
      <c r="H35" s="45"/>
      <c r="I35" s="43">
        <v>18004.87</v>
      </c>
      <c r="J35" s="44">
        <v>11.844093422128701</v>
      </c>
      <c r="K35" s="45"/>
      <c r="L35" s="45"/>
      <c r="M35" s="45"/>
      <c r="N35" s="43">
        <v>1033033.1662</v>
      </c>
      <c r="O35" s="43">
        <v>8822332.6657999996</v>
      </c>
      <c r="P35" s="43">
        <v>13483</v>
      </c>
      <c r="Q35" s="43">
        <v>13333</v>
      </c>
      <c r="R35" s="44">
        <v>1.12502812570314</v>
      </c>
      <c r="S35" s="43">
        <v>11.2746126752207</v>
      </c>
      <c r="T35" s="43">
        <v>11.354477041926</v>
      </c>
      <c r="U35" s="46">
        <v>-0.70835574583349803</v>
      </c>
    </row>
    <row r="36" spans="1:21" ht="12" customHeight="1" thickBot="1">
      <c r="A36" s="69"/>
      <c r="B36" s="71" t="s">
        <v>41</v>
      </c>
      <c r="C36" s="72"/>
      <c r="D36" s="45"/>
      <c r="E36" s="43">
        <v>574575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9"/>
      <c r="B37" s="71" t="s">
        <v>42</v>
      </c>
      <c r="C37" s="72"/>
      <c r="D37" s="45"/>
      <c r="E37" s="43">
        <v>246703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9"/>
      <c r="B38" s="71" t="s">
        <v>43</v>
      </c>
      <c r="C38" s="72"/>
      <c r="D38" s="45"/>
      <c r="E38" s="43">
        <v>269069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9"/>
      <c r="B39" s="71" t="s">
        <v>33</v>
      </c>
      <c r="C39" s="72"/>
      <c r="D39" s="43">
        <v>281473.93150000001</v>
      </c>
      <c r="E39" s="43">
        <v>293545</v>
      </c>
      <c r="F39" s="44">
        <v>95.887830315624498</v>
      </c>
      <c r="G39" s="45"/>
      <c r="H39" s="45"/>
      <c r="I39" s="43">
        <v>14323.4074</v>
      </c>
      <c r="J39" s="44">
        <v>5.0887154358022704</v>
      </c>
      <c r="K39" s="45"/>
      <c r="L39" s="45"/>
      <c r="M39" s="45"/>
      <c r="N39" s="43">
        <v>1924005.3319999999</v>
      </c>
      <c r="O39" s="43">
        <v>29903641.8464</v>
      </c>
      <c r="P39" s="43">
        <v>481</v>
      </c>
      <c r="Q39" s="43">
        <v>472</v>
      </c>
      <c r="R39" s="44">
        <v>1.9067796610169601</v>
      </c>
      <c r="S39" s="43">
        <v>585.18488877338905</v>
      </c>
      <c r="T39" s="43">
        <v>651.39294470338996</v>
      </c>
      <c r="U39" s="46">
        <v>-11.3140406049753</v>
      </c>
    </row>
    <row r="40" spans="1:21" ht="12" thickBot="1">
      <c r="A40" s="69"/>
      <c r="B40" s="71" t="s">
        <v>34</v>
      </c>
      <c r="C40" s="72"/>
      <c r="D40" s="43">
        <v>361210.44819999998</v>
      </c>
      <c r="E40" s="43">
        <v>460506</v>
      </c>
      <c r="F40" s="44">
        <v>78.437728976386893</v>
      </c>
      <c r="G40" s="45"/>
      <c r="H40" s="45"/>
      <c r="I40" s="43">
        <v>22924.038799999998</v>
      </c>
      <c r="J40" s="44">
        <v>6.3464495321871501</v>
      </c>
      <c r="K40" s="45"/>
      <c r="L40" s="45"/>
      <c r="M40" s="45"/>
      <c r="N40" s="43">
        <v>2383670.3895999999</v>
      </c>
      <c r="O40" s="43">
        <v>43228068.836400002</v>
      </c>
      <c r="P40" s="43">
        <v>1836</v>
      </c>
      <c r="Q40" s="43">
        <v>1861</v>
      </c>
      <c r="R40" s="44">
        <v>-1.3433637829124101</v>
      </c>
      <c r="S40" s="43">
        <v>196.73771688453201</v>
      </c>
      <c r="T40" s="43">
        <v>191.443447877485</v>
      </c>
      <c r="U40" s="46">
        <v>2.6910289958044298</v>
      </c>
    </row>
    <row r="41" spans="1:21" ht="12" thickBot="1">
      <c r="A41" s="69"/>
      <c r="B41" s="71" t="s">
        <v>44</v>
      </c>
      <c r="C41" s="72"/>
      <c r="D41" s="45"/>
      <c r="E41" s="43">
        <v>156810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9"/>
      <c r="B42" s="71" t="s">
        <v>45</v>
      </c>
      <c r="C42" s="72"/>
      <c r="D42" s="45"/>
      <c r="E42" s="43">
        <v>69946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0"/>
      <c r="B43" s="71" t="s">
        <v>35</v>
      </c>
      <c r="C43" s="72"/>
      <c r="D43" s="48">
        <v>11058.67</v>
      </c>
      <c r="E43" s="49"/>
      <c r="F43" s="49"/>
      <c r="G43" s="49"/>
      <c r="H43" s="49"/>
      <c r="I43" s="48">
        <v>1886.1058</v>
      </c>
      <c r="J43" s="50">
        <v>17.055448801709399</v>
      </c>
      <c r="K43" s="49"/>
      <c r="L43" s="49"/>
      <c r="M43" s="49"/>
      <c r="N43" s="48">
        <v>184063.68429999999</v>
      </c>
      <c r="O43" s="48">
        <v>3765230.4463999998</v>
      </c>
      <c r="P43" s="48">
        <v>41</v>
      </c>
      <c r="Q43" s="48">
        <v>50</v>
      </c>
      <c r="R43" s="50">
        <v>-18</v>
      </c>
      <c r="S43" s="48">
        <v>269.72365853658499</v>
      </c>
      <c r="T43" s="48">
        <v>645.41942600000004</v>
      </c>
      <c r="U43" s="51">
        <v>-139.28914115350199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43148</v>
      </c>
      <c r="D2" s="54">
        <v>450154.95280512801</v>
      </c>
      <c r="E2" s="54">
        <v>360303.59831367497</v>
      </c>
      <c r="F2" s="54">
        <v>89851.354491453007</v>
      </c>
      <c r="G2" s="54">
        <v>360303.59831367497</v>
      </c>
      <c r="H2" s="54">
        <v>0.19960094614431501</v>
      </c>
    </row>
    <row r="3" spans="1:8" ht="14.25">
      <c r="A3" s="54">
        <v>2</v>
      </c>
      <c r="B3" s="55">
        <v>13</v>
      </c>
      <c r="C3" s="54">
        <v>12952.8</v>
      </c>
      <c r="D3" s="54">
        <v>96672.010828061393</v>
      </c>
      <c r="E3" s="54">
        <v>76791.059350412193</v>
      </c>
      <c r="F3" s="54">
        <v>19880.9514776492</v>
      </c>
      <c r="G3" s="54">
        <v>76791.059350412193</v>
      </c>
      <c r="H3" s="54">
        <v>0.20565364584180401</v>
      </c>
    </row>
    <row r="4" spans="1:8" ht="14.25">
      <c r="A4" s="54">
        <v>3</v>
      </c>
      <c r="B4" s="55">
        <v>14</v>
      </c>
      <c r="C4" s="54">
        <v>113250.1</v>
      </c>
      <c r="D4" s="54">
        <v>132119.26150598301</v>
      </c>
      <c r="E4" s="54">
        <v>103458.346896581</v>
      </c>
      <c r="F4" s="54">
        <v>28660.914609401701</v>
      </c>
      <c r="G4" s="54">
        <v>103458.346896581</v>
      </c>
      <c r="H4" s="54">
        <v>0.21693214360045299</v>
      </c>
    </row>
    <row r="5" spans="1:8" ht="14.25">
      <c r="A5" s="54">
        <v>4</v>
      </c>
      <c r="B5" s="55">
        <v>15</v>
      </c>
      <c r="C5" s="54">
        <v>2959</v>
      </c>
      <c r="D5" s="54">
        <v>38487.0645350427</v>
      </c>
      <c r="E5" s="54">
        <v>32117.743616239299</v>
      </c>
      <c r="F5" s="54">
        <v>6369.3209188034198</v>
      </c>
      <c r="G5" s="54">
        <v>32117.743616239299</v>
      </c>
      <c r="H5" s="54">
        <v>0.16549251016543801</v>
      </c>
    </row>
    <row r="6" spans="1:8" ht="14.25">
      <c r="A6" s="54">
        <v>5</v>
      </c>
      <c r="B6" s="55">
        <v>16</v>
      </c>
      <c r="C6" s="54">
        <v>2271</v>
      </c>
      <c r="D6" s="54">
        <v>107459.859780342</v>
      </c>
      <c r="E6" s="54">
        <v>100154.512967521</v>
      </c>
      <c r="F6" s="54">
        <v>7305.3468128205104</v>
      </c>
      <c r="G6" s="54">
        <v>100154.512967521</v>
      </c>
      <c r="H6" s="54">
        <v>6.7982098876299801E-2</v>
      </c>
    </row>
    <row r="7" spans="1:8" ht="14.25">
      <c r="A7" s="54">
        <v>6</v>
      </c>
      <c r="B7" s="55">
        <v>17</v>
      </c>
      <c r="C7" s="54">
        <v>16220</v>
      </c>
      <c r="D7" s="54">
        <v>245365.41885897401</v>
      </c>
      <c r="E7" s="54">
        <v>187351.74236239301</v>
      </c>
      <c r="F7" s="54">
        <v>58013.676496581204</v>
      </c>
      <c r="G7" s="54">
        <v>187351.74236239301</v>
      </c>
      <c r="H7" s="54">
        <v>0.23643786792109001</v>
      </c>
    </row>
    <row r="8" spans="1:8" ht="14.25">
      <c r="A8" s="54">
        <v>7</v>
      </c>
      <c r="B8" s="55">
        <v>18</v>
      </c>
      <c r="C8" s="54">
        <v>51905</v>
      </c>
      <c r="D8" s="54">
        <v>124036.582495726</v>
      </c>
      <c r="E8" s="54">
        <v>119116.992794872</v>
      </c>
      <c r="F8" s="54">
        <v>4919.5897008546999</v>
      </c>
      <c r="G8" s="54">
        <v>119116.992794872</v>
      </c>
      <c r="H8" s="54">
        <v>3.9662409281747198E-2</v>
      </c>
    </row>
    <row r="9" spans="1:8" ht="14.25">
      <c r="A9" s="54">
        <v>8</v>
      </c>
      <c r="B9" s="55">
        <v>19</v>
      </c>
      <c r="C9" s="54">
        <v>18726</v>
      </c>
      <c r="D9" s="54">
        <v>77765.610970085501</v>
      </c>
      <c r="E9" s="54">
        <v>70943.265995726499</v>
      </c>
      <c r="F9" s="54">
        <v>6822.3449743589699</v>
      </c>
      <c r="G9" s="54">
        <v>70943.265995726499</v>
      </c>
      <c r="H9" s="54">
        <v>8.7729587529163294E-2</v>
      </c>
    </row>
    <row r="10" spans="1:8" ht="14.25">
      <c r="A10" s="54">
        <v>9</v>
      </c>
      <c r="B10" s="55">
        <v>21</v>
      </c>
      <c r="C10" s="54">
        <v>232487</v>
      </c>
      <c r="D10" s="54">
        <v>812489.24</v>
      </c>
      <c r="E10" s="54">
        <v>760623.05599999998</v>
      </c>
      <c r="F10" s="54">
        <v>51866.184000000001</v>
      </c>
      <c r="G10" s="54">
        <v>760623.05599999998</v>
      </c>
      <c r="H10" s="54">
        <v>6.3836148771643994E-2</v>
      </c>
    </row>
    <row r="11" spans="1:8" ht="14.25">
      <c r="A11" s="54">
        <v>10</v>
      </c>
      <c r="B11" s="55">
        <v>22</v>
      </c>
      <c r="C11" s="54">
        <v>36058</v>
      </c>
      <c r="D11" s="54">
        <v>391990.87358205102</v>
      </c>
      <c r="E11" s="54">
        <v>343493.765205128</v>
      </c>
      <c r="F11" s="54">
        <v>48497.108376923097</v>
      </c>
      <c r="G11" s="54">
        <v>343493.765205128</v>
      </c>
      <c r="H11" s="54">
        <v>0.123719993615544</v>
      </c>
    </row>
    <row r="12" spans="1:8" ht="14.25">
      <c r="A12" s="54">
        <v>11</v>
      </c>
      <c r="B12" s="55">
        <v>23</v>
      </c>
      <c r="C12" s="54">
        <v>264704.94199999998</v>
      </c>
      <c r="D12" s="54">
        <v>1494494.0896743599</v>
      </c>
      <c r="E12" s="54">
        <v>1348935.86344872</v>
      </c>
      <c r="F12" s="54">
        <v>145558.226225641</v>
      </c>
      <c r="G12" s="54">
        <v>1348935.86344872</v>
      </c>
      <c r="H12" s="54">
        <v>9.7396321090408106E-2</v>
      </c>
    </row>
    <row r="13" spans="1:8" ht="14.25">
      <c r="A13" s="54">
        <v>12</v>
      </c>
      <c r="B13" s="55">
        <v>24</v>
      </c>
      <c r="C13" s="54">
        <v>15260</v>
      </c>
      <c r="D13" s="54">
        <v>398079.97530256398</v>
      </c>
      <c r="E13" s="54">
        <v>355856.91555897403</v>
      </c>
      <c r="F13" s="54">
        <v>42223.0597435897</v>
      </c>
      <c r="G13" s="54">
        <v>355856.91555897403</v>
      </c>
      <c r="H13" s="54">
        <v>0.106066776434805</v>
      </c>
    </row>
    <row r="14" spans="1:8" ht="14.25">
      <c r="A14" s="54">
        <v>13</v>
      </c>
      <c r="B14" s="55">
        <v>25</v>
      </c>
      <c r="C14" s="54">
        <v>67712</v>
      </c>
      <c r="D14" s="54">
        <v>848843.73789999995</v>
      </c>
      <c r="E14" s="54">
        <v>836907.14509999997</v>
      </c>
      <c r="F14" s="54">
        <v>11936.5928</v>
      </c>
      <c r="G14" s="54">
        <v>836907.14509999997</v>
      </c>
      <c r="H14" s="54">
        <v>1.40621792528394E-2</v>
      </c>
    </row>
    <row r="15" spans="1:8" ht="14.25">
      <c r="A15" s="54">
        <v>14</v>
      </c>
      <c r="B15" s="55">
        <v>26</v>
      </c>
      <c r="C15" s="54">
        <v>67949</v>
      </c>
      <c r="D15" s="54">
        <v>300509.50186814199</v>
      </c>
      <c r="E15" s="54">
        <v>275699.93937610602</v>
      </c>
      <c r="F15" s="54">
        <v>24809.562492035398</v>
      </c>
      <c r="G15" s="54">
        <v>275699.93937610602</v>
      </c>
      <c r="H15" s="54">
        <v>8.2558329562974694E-2</v>
      </c>
    </row>
    <row r="16" spans="1:8" ht="14.25">
      <c r="A16" s="54">
        <v>15</v>
      </c>
      <c r="B16" s="55">
        <v>27</v>
      </c>
      <c r="C16" s="54">
        <v>202410.946</v>
      </c>
      <c r="D16" s="54">
        <v>1112471.3840982299</v>
      </c>
      <c r="E16" s="54">
        <v>984478.42238849599</v>
      </c>
      <c r="F16" s="54">
        <v>127992.961709735</v>
      </c>
      <c r="G16" s="54">
        <v>984478.42238849599</v>
      </c>
      <c r="H16" s="54">
        <v>0.115052812628961</v>
      </c>
    </row>
    <row r="17" spans="1:8" ht="14.25">
      <c r="A17" s="54">
        <v>16</v>
      </c>
      <c r="B17" s="55">
        <v>29</v>
      </c>
      <c r="C17" s="54">
        <v>187000</v>
      </c>
      <c r="D17" s="54">
        <v>2156917.0170478602</v>
      </c>
      <c r="E17" s="54">
        <v>2015499.00652393</v>
      </c>
      <c r="F17" s="54">
        <v>141418.010523932</v>
      </c>
      <c r="G17" s="54">
        <v>2015499.00652393</v>
      </c>
      <c r="H17" s="54">
        <v>6.5564882378965197E-2</v>
      </c>
    </row>
    <row r="18" spans="1:8" ht="14.25">
      <c r="A18" s="54">
        <v>17</v>
      </c>
      <c r="B18" s="55">
        <v>31</v>
      </c>
      <c r="C18" s="54">
        <v>44780.769</v>
      </c>
      <c r="D18" s="54">
        <v>289024.59078485001</v>
      </c>
      <c r="E18" s="54">
        <v>241956.255779456</v>
      </c>
      <c r="F18" s="54">
        <v>47068.335005393601</v>
      </c>
      <c r="G18" s="54">
        <v>241956.255779456</v>
      </c>
      <c r="H18" s="54">
        <v>0.16285235411138901</v>
      </c>
    </row>
    <row r="19" spans="1:8" ht="14.25">
      <c r="A19" s="54">
        <v>18</v>
      </c>
      <c r="B19" s="55">
        <v>32</v>
      </c>
      <c r="C19" s="54">
        <v>13800.995999999999</v>
      </c>
      <c r="D19" s="54">
        <v>210792.013441374</v>
      </c>
      <c r="E19" s="54">
        <v>187654.520277784</v>
      </c>
      <c r="F19" s="54">
        <v>23137.493163589901</v>
      </c>
      <c r="G19" s="54">
        <v>187654.520277784</v>
      </c>
      <c r="H19" s="54">
        <v>0.109764562640913</v>
      </c>
    </row>
    <row r="20" spans="1:8" ht="14.25">
      <c r="A20" s="54">
        <v>19</v>
      </c>
      <c r="B20" s="55">
        <v>33</v>
      </c>
      <c r="C20" s="54">
        <v>60480.156000000003</v>
      </c>
      <c r="D20" s="54">
        <v>541676.46160755598</v>
      </c>
      <c r="E20" s="54">
        <v>434393.22957703198</v>
      </c>
      <c r="F20" s="54">
        <v>107283.232030525</v>
      </c>
      <c r="G20" s="54">
        <v>434393.22957703198</v>
      </c>
      <c r="H20" s="54">
        <v>0.19805776996869201</v>
      </c>
    </row>
    <row r="21" spans="1:8" ht="14.25">
      <c r="A21" s="54">
        <v>20</v>
      </c>
      <c r="B21" s="55">
        <v>34</v>
      </c>
      <c r="C21" s="54">
        <v>46249.048999999999</v>
      </c>
      <c r="D21" s="54">
        <v>216780.69437289899</v>
      </c>
      <c r="E21" s="54">
        <v>155657.88758295399</v>
      </c>
      <c r="F21" s="54">
        <v>61122.806789945404</v>
      </c>
      <c r="G21" s="54">
        <v>155657.88758295399</v>
      </c>
      <c r="H21" s="54">
        <v>0.28195687335886099</v>
      </c>
    </row>
    <row r="22" spans="1:8" ht="14.25">
      <c r="A22" s="54">
        <v>21</v>
      </c>
      <c r="B22" s="55">
        <v>35</v>
      </c>
      <c r="C22" s="54">
        <v>36784.849000000002</v>
      </c>
      <c r="D22" s="54">
        <v>843067.00029203505</v>
      </c>
      <c r="E22" s="54">
        <v>825013.25012104597</v>
      </c>
      <c r="F22" s="54">
        <v>18053.750170989599</v>
      </c>
      <c r="G22" s="54">
        <v>825013.25012104597</v>
      </c>
      <c r="H22" s="54">
        <v>2.1414371769664601E-2</v>
      </c>
    </row>
    <row r="23" spans="1:8" ht="14.25">
      <c r="A23" s="54">
        <v>22</v>
      </c>
      <c r="B23" s="55">
        <v>36</v>
      </c>
      <c r="C23" s="54">
        <v>133953.39300000001</v>
      </c>
      <c r="D23" s="54">
        <v>625124.51136283204</v>
      </c>
      <c r="E23" s="54">
        <v>530082.13261362398</v>
      </c>
      <c r="F23" s="54">
        <v>95042.378749207404</v>
      </c>
      <c r="G23" s="54">
        <v>530082.13261362398</v>
      </c>
      <c r="H23" s="54">
        <v>0.15203751736115101</v>
      </c>
    </row>
    <row r="24" spans="1:8" ht="14.25">
      <c r="A24" s="54">
        <v>23</v>
      </c>
      <c r="B24" s="55">
        <v>37</v>
      </c>
      <c r="C24" s="54">
        <v>173121.41500000001</v>
      </c>
      <c r="D24" s="54">
        <v>1170481.1063628299</v>
      </c>
      <c r="E24" s="54">
        <v>981026.77922307805</v>
      </c>
      <c r="F24" s="54">
        <v>189454.32713975399</v>
      </c>
      <c r="G24" s="54">
        <v>981026.77922307805</v>
      </c>
      <c r="H24" s="54">
        <v>0.16186021808456799</v>
      </c>
    </row>
    <row r="25" spans="1:8" ht="14.25">
      <c r="A25" s="54">
        <v>24</v>
      </c>
      <c r="B25" s="55">
        <v>38</v>
      </c>
      <c r="C25" s="54">
        <v>144022.351</v>
      </c>
      <c r="D25" s="54">
        <v>700894.04151781998</v>
      </c>
      <c r="E25" s="54">
        <v>673228.16115044197</v>
      </c>
      <c r="F25" s="54">
        <v>27665.8803673777</v>
      </c>
      <c r="G25" s="54">
        <v>673228.16115044197</v>
      </c>
      <c r="H25" s="54">
        <v>3.94722721675103E-2</v>
      </c>
    </row>
    <row r="26" spans="1:8" ht="14.25">
      <c r="A26" s="54">
        <v>25</v>
      </c>
      <c r="B26" s="55">
        <v>39</v>
      </c>
      <c r="C26" s="54">
        <v>78716.293999999994</v>
      </c>
      <c r="D26" s="54">
        <v>121405.571449119</v>
      </c>
      <c r="E26" s="54">
        <v>90305.225308413093</v>
      </c>
      <c r="F26" s="54">
        <v>31100.346140705798</v>
      </c>
      <c r="G26" s="54">
        <v>90305.225308413093</v>
      </c>
      <c r="H26" s="54">
        <v>0.256169019011948</v>
      </c>
    </row>
    <row r="27" spans="1:8" ht="14.25">
      <c r="A27" s="54">
        <v>26</v>
      </c>
      <c r="B27" s="55">
        <v>40</v>
      </c>
      <c r="C27" s="54">
        <v>75</v>
      </c>
      <c r="D27" s="54">
        <v>244.95740000000001</v>
      </c>
      <c r="E27" s="54">
        <v>194.69149999999999</v>
      </c>
      <c r="F27" s="54">
        <v>50.265900000000002</v>
      </c>
      <c r="G27" s="54">
        <v>194.69149999999999</v>
      </c>
      <c r="H27" s="54">
        <v>0.20520261890434799</v>
      </c>
    </row>
    <row r="28" spans="1:8" ht="14.25">
      <c r="A28" s="54">
        <v>27</v>
      </c>
      <c r="B28" s="55">
        <v>42</v>
      </c>
      <c r="C28" s="54">
        <v>9814.7109999999993</v>
      </c>
      <c r="D28" s="54">
        <v>152015.60200000001</v>
      </c>
      <c r="E28" s="54">
        <v>134010.7273</v>
      </c>
      <c r="F28" s="54">
        <v>18004.8747</v>
      </c>
      <c r="G28" s="54">
        <v>134010.7273</v>
      </c>
      <c r="H28" s="54">
        <v>0.118440965684562</v>
      </c>
    </row>
    <row r="29" spans="1:8" ht="14.25">
      <c r="A29" s="54">
        <v>28</v>
      </c>
      <c r="B29" s="55">
        <v>75</v>
      </c>
      <c r="C29" s="54">
        <v>501</v>
      </c>
      <c r="D29" s="54">
        <v>281473.93162393197</v>
      </c>
      <c r="E29" s="54">
        <v>267150.52264957299</v>
      </c>
      <c r="F29" s="54">
        <v>14323.408974358999</v>
      </c>
      <c r="G29" s="54">
        <v>267150.52264957299</v>
      </c>
      <c r="H29" s="54">
        <v>5.08871599288847E-2</v>
      </c>
    </row>
    <row r="30" spans="1:8" ht="14.25">
      <c r="A30" s="54">
        <v>29</v>
      </c>
      <c r="B30" s="55">
        <v>76</v>
      </c>
      <c r="C30" s="54">
        <v>1880</v>
      </c>
      <c r="D30" s="54">
        <v>361210.447094017</v>
      </c>
      <c r="E30" s="54">
        <v>338286.40742222202</v>
      </c>
      <c r="F30" s="54">
        <v>22924.039671794901</v>
      </c>
      <c r="G30" s="54">
        <v>338286.40742222202</v>
      </c>
      <c r="H30" s="54">
        <v>6.3464497929729399E-2</v>
      </c>
    </row>
    <row r="31" spans="1:8" ht="14.25">
      <c r="A31" s="54">
        <v>30</v>
      </c>
      <c r="B31" s="55">
        <v>99</v>
      </c>
      <c r="C31" s="54">
        <v>41</v>
      </c>
      <c r="D31" s="54">
        <v>11058.6700703426</v>
      </c>
      <c r="E31" s="54">
        <v>9172.5643294758302</v>
      </c>
      <c r="F31" s="54">
        <v>1886.1057408668</v>
      </c>
      <c r="G31" s="54">
        <v>9172.5643294758302</v>
      </c>
      <c r="H31" s="54">
        <v>0.170554481584996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2013-08-07T01:08:04Z</dcterms:modified>
</cp:coreProperties>
</file>