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<sst xmlns="http://schemas.openxmlformats.org/spreadsheetml/2006/main" count="114" uniqueCount="71">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</sst>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5a770f8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5894671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16" Type="http://schemas.openxmlformats.org/officeDocument/2006/relationships/image" Target="cid:99173458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137" Type="http://schemas.openxmlformats.org/officeDocument/2006/relationships/hyperlink" Target="cid:dc21ce9c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40" Type="http://schemas.openxmlformats.org/officeDocument/2006/relationships/image" Target="cid:dc24c387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5a770d8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589464b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5894671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5a770f8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6" sqref="K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22684736.367899999</v>
      </c>
      <c r="F3" s="25">
        <f>RA!I7</f>
        <v>2480600.5005999999</v>
      </c>
      <c r="G3" s="16">
        <f>E3-F3</f>
        <v>20204135.8673</v>
      </c>
      <c r="H3" s="27">
        <f>RA!J7</f>
        <v>10.9351083493753</v>
      </c>
      <c r="I3" s="20">
        <f>SUM(I4:I39)</f>
        <v>22684743.714622829</v>
      </c>
      <c r="J3" s="21">
        <f>SUM(J4:J39)</f>
        <v>20204135.817772646</v>
      </c>
      <c r="K3" s="22">
        <f>E3-I3</f>
        <v>-7.3467228300869465</v>
      </c>
      <c r="L3" s="22">
        <f>G3-J3</f>
        <v>4.9527354538440704E-2</v>
      </c>
    </row>
    <row r="4" spans="1:12">
      <c r="A4" s="59">
        <f>RA!A8</f>
        <v>41518</v>
      </c>
      <c r="B4" s="12">
        <v>12</v>
      </c>
      <c r="C4" s="56" t="s">
        <v>6</v>
      </c>
      <c r="D4" s="56"/>
      <c r="E4" s="15">
        <f>RA!D8</f>
        <v>1026586.4663</v>
      </c>
      <c r="F4" s="25">
        <f>RA!I8</f>
        <v>198133.1188</v>
      </c>
      <c r="G4" s="16">
        <f t="shared" ref="G4:G39" si="0">E4-F4</f>
        <v>828453.34749999992</v>
      </c>
      <c r="H4" s="27">
        <f>RA!J8</f>
        <v>19.3001880800267</v>
      </c>
      <c r="I4" s="20">
        <f>VLOOKUP(B4,RMS!B:D,3,FALSE)</f>
        <v>1026587.5620641001</v>
      </c>
      <c r="J4" s="21">
        <f>VLOOKUP(B4,RMS!B:E,4,FALSE)</f>
        <v>828453.33786666696</v>
      </c>
      <c r="K4" s="22">
        <f t="shared" ref="K4:K39" si="1">E4-I4</f>
        <v>-1.0957641000859439</v>
      </c>
      <c r="L4" s="22">
        <f t="shared" ref="L4:L39" si="2">G4-J4</f>
        <v>9.6333329565823078E-3</v>
      </c>
    </row>
    <row r="5" spans="1:12">
      <c r="A5" s="59"/>
      <c r="B5" s="12">
        <v>13</v>
      </c>
      <c r="C5" s="56" t="s">
        <v>7</v>
      </c>
      <c r="D5" s="56"/>
      <c r="E5" s="15">
        <f>RA!D9</f>
        <v>333485.48920000001</v>
      </c>
      <c r="F5" s="25">
        <f>RA!I9</f>
        <v>44698.188099999999</v>
      </c>
      <c r="G5" s="16">
        <f t="shared" si="0"/>
        <v>288787.30110000004</v>
      </c>
      <c r="H5" s="27">
        <f>RA!J9</f>
        <v>13.4033382403614</v>
      </c>
      <c r="I5" s="20">
        <f>VLOOKUP(B5,RMS!B:D,3,FALSE)</f>
        <v>333485.69755934499</v>
      </c>
      <c r="J5" s="21">
        <f>VLOOKUP(B5,RMS!B:E,4,FALSE)</f>
        <v>288787.28144967102</v>
      </c>
      <c r="K5" s="22">
        <f t="shared" si="1"/>
        <v>-0.20835934497881681</v>
      </c>
      <c r="L5" s="22">
        <f t="shared" si="2"/>
        <v>1.9650329020805657E-2</v>
      </c>
    </row>
    <row r="6" spans="1:12">
      <c r="A6" s="59"/>
      <c r="B6" s="12">
        <v>14</v>
      </c>
      <c r="C6" s="56" t="s">
        <v>8</v>
      </c>
      <c r="D6" s="56"/>
      <c r="E6" s="15">
        <f>RA!D10</f>
        <v>210873.96890000001</v>
      </c>
      <c r="F6" s="25">
        <f>RA!I10</f>
        <v>37082.126900000003</v>
      </c>
      <c r="G6" s="16">
        <f t="shared" si="0"/>
        <v>173791.842</v>
      </c>
      <c r="H6" s="27">
        <f>RA!J10</f>
        <v>17.584971295146001</v>
      </c>
      <c r="I6" s="20">
        <f>VLOOKUP(B6,RMS!B:D,3,FALSE)</f>
        <v>210877.040469231</v>
      </c>
      <c r="J6" s="21">
        <f>VLOOKUP(B6,RMS!B:E,4,FALSE)</f>
        <v>173791.84048803401</v>
      </c>
      <c r="K6" s="22">
        <f t="shared" si="1"/>
        <v>-3.071569230989553</v>
      </c>
      <c r="L6" s="22">
        <f t="shared" si="2"/>
        <v>1.5119659947231412E-3</v>
      </c>
    </row>
    <row r="7" spans="1:12">
      <c r="A7" s="59"/>
      <c r="B7" s="12">
        <v>15</v>
      </c>
      <c r="C7" s="56" t="s">
        <v>9</v>
      </c>
      <c r="D7" s="56"/>
      <c r="E7" s="15">
        <f>RA!D11</f>
        <v>79267.967000000004</v>
      </c>
      <c r="F7" s="25">
        <f>RA!I11</f>
        <v>15756.555399999999</v>
      </c>
      <c r="G7" s="16">
        <f t="shared" si="0"/>
        <v>63511.411600000007</v>
      </c>
      <c r="H7" s="27">
        <f>RA!J11</f>
        <v>19.877582327802099</v>
      </c>
      <c r="I7" s="20">
        <f>VLOOKUP(B7,RMS!B:D,3,FALSE)</f>
        <v>79268.017417842799</v>
      </c>
      <c r="J7" s="21">
        <f>VLOOKUP(B7,RMS!B:E,4,FALSE)</f>
        <v>63511.412378957699</v>
      </c>
      <c r="K7" s="22">
        <f t="shared" si="1"/>
        <v>-5.0417842794558965E-2</v>
      </c>
      <c r="L7" s="22">
        <f t="shared" si="2"/>
        <v>-7.7895769209135324E-4</v>
      </c>
    </row>
    <row r="8" spans="1:12">
      <c r="A8" s="59"/>
      <c r="B8" s="12">
        <v>16</v>
      </c>
      <c r="C8" s="56" t="s">
        <v>10</v>
      </c>
      <c r="D8" s="56"/>
      <c r="E8" s="15">
        <f>RA!D12</f>
        <v>289202.0429</v>
      </c>
      <c r="F8" s="25">
        <f>RA!I12</f>
        <v>22089.692500000001</v>
      </c>
      <c r="G8" s="16">
        <f t="shared" si="0"/>
        <v>267112.3504</v>
      </c>
      <c r="H8" s="27">
        <f>RA!J12</f>
        <v>7.6381523029690896</v>
      </c>
      <c r="I8" s="20">
        <f>VLOOKUP(B8,RMS!B:D,3,FALSE)</f>
        <v>289202.07873589703</v>
      </c>
      <c r="J8" s="21">
        <f>VLOOKUP(B8,RMS!B:E,4,FALSE)</f>
        <v>267112.35248119698</v>
      </c>
      <c r="K8" s="22">
        <f t="shared" si="1"/>
        <v>-3.5835897026117891E-2</v>
      </c>
      <c r="L8" s="22">
        <f t="shared" si="2"/>
        <v>-2.0811969880014658E-3</v>
      </c>
    </row>
    <row r="9" spans="1:12">
      <c r="A9" s="59"/>
      <c r="B9" s="12">
        <v>17</v>
      </c>
      <c r="C9" s="56" t="s">
        <v>11</v>
      </c>
      <c r="D9" s="56"/>
      <c r="E9" s="15">
        <f>RA!D13</f>
        <v>441952.61839999998</v>
      </c>
      <c r="F9" s="25">
        <f>RA!I13</f>
        <v>111352.56789999999</v>
      </c>
      <c r="G9" s="16">
        <f t="shared" si="0"/>
        <v>330600.05050000001</v>
      </c>
      <c r="H9" s="27">
        <f>RA!J13</f>
        <v>25.195589586759201</v>
      </c>
      <c r="I9" s="20">
        <f>VLOOKUP(B9,RMS!B:D,3,FALSE)</f>
        <v>441953.11206239299</v>
      </c>
      <c r="J9" s="21">
        <f>VLOOKUP(B9,RMS!B:E,4,FALSE)</f>
        <v>330600.049929915</v>
      </c>
      <c r="K9" s="22">
        <f t="shared" si="1"/>
        <v>-0.49366239301161841</v>
      </c>
      <c r="L9" s="22">
        <f t="shared" si="2"/>
        <v>5.70085016079247E-4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168016.69820000001</v>
      </c>
      <c r="F10" s="25">
        <f>RA!I14</f>
        <v>25178.689200000001</v>
      </c>
      <c r="G10" s="16">
        <f t="shared" si="0"/>
        <v>142838.00900000002</v>
      </c>
      <c r="H10" s="27">
        <f>RA!J14</f>
        <v>14.9858254981468</v>
      </c>
      <c r="I10" s="20">
        <f>VLOOKUP(B10,RMS!B:D,3,FALSE)</f>
        <v>168016.686509402</v>
      </c>
      <c r="J10" s="21">
        <f>VLOOKUP(B10,RMS!B:E,4,FALSE)</f>
        <v>142838.00865726499</v>
      </c>
      <c r="K10" s="22">
        <f t="shared" si="1"/>
        <v>1.1690598010318354E-2</v>
      </c>
      <c r="L10" s="22">
        <f t="shared" si="2"/>
        <v>3.4273503115400672E-4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123311.2393</v>
      </c>
      <c r="F11" s="25">
        <f>RA!I15</f>
        <v>16280.882</v>
      </c>
      <c r="G11" s="16">
        <f t="shared" si="0"/>
        <v>107030.3573</v>
      </c>
      <c r="H11" s="27">
        <f>RA!J15</f>
        <v>13.2030803456535</v>
      </c>
      <c r="I11" s="20">
        <f>VLOOKUP(B11,RMS!B:D,3,FALSE)</f>
        <v>123311.334028205</v>
      </c>
      <c r="J11" s="21">
        <f>VLOOKUP(B11,RMS!B:E,4,FALSE)</f>
        <v>107030.357329915</v>
      </c>
      <c r="K11" s="22">
        <f t="shared" si="1"/>
        <v>-9.4728205003775656E-2</v>
      </c>
      <c r="L11" s="22">
        <f t="shared" si="2"/>
        <v>-2.9914997867308557E-5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1201409.9092999999</v>
      </c>
      <c r="F12" s="25">
        <f>RA!I16</f>
        <v>66080.341700000004</v>
      </c>
      <c r="G12" s="16">
        <f t="shared" si="0"/>
        <v>1135329.5676</v>
      </c>
      <c r="H12" s="27">
        <f>RA!J16</f>
        <v>5.5002327838715503</v>
      </c>
      <c r="I12" s="20">
        <f>VLOOKUP(B12,RMS!B:D,3,FALSE)</f>
        <v>1201409.406</v>
      </c>
      <c r="J12" s="21">
        <f>VLOOKUP(B12,RMS!B:E,4,FALSE)</f>
        <v>1135329.5676</v>
      </c>
      <c r="K12" s="22">
        <f t="shared" si="1"/>
        <v>0.50329999998211861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629730.5037</v>
      </c>
      <c r="F13" s="25">
        <f>RA!I17</f>
        <v>74891.203200000004</v>
      </c>
      <c r="G13" s="16">
        <f t="shared" si="0"/>
        <v>554839.30050000001</v>
      </c>
      <c r="H13" s="27">
        <f>RA!J17</f>
        <v>11.8925798829776</v>
      </c>
      <c r="I13" s="20">
        <f>VLOOKUP(B13,RMS!B:D,3,FALSE)</f>
        <v>629730.55381538498</v>
      </c>
      <c r="J13" s="21">
        <f>VLOOKUP(B13,RMS!B:E,4,FALSE)</f>
        <v>554839.29644444399</v>
      </c>
      <c r="K13" s="22">
        <f t="shared" si="1"/>
        <v>-5.0115384976379573E-2</v>
      </c>
      <c r="L13" s="22">
        <f t="shared" si="2"/>
        <v>4.0555560262873769E-3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2044717.6129000001</v>
      </c>
      <c r="F14" s="25">
        <f>RA!I18</f>
        <v>261548.39989999999</v>
      </c>
      <c r="G14" s="16">
        <f t="shared" si="0"/>
        <v>1783169.213</v>
      </c>
      <c r="H14" s="27">
        <f>RA!J18</f>
        <v>12.7914191304416</v>
      </c>
      <c r="I14" s="20">
        <f>VLOOKUP(B14,RMS!B:D,3,FALSE)</f>
        <v>2044718.1078000001</v>
      </c>
      <c r="J14" s="21">
        <f>VLOOKUP(B14,RMS!B:E,4,FALSE)</f>
        <v>1783169.2056</v>
      </c>
      <c r="K14" s="22">
        <f t="shared" si="1"/>
        <v>-0.4949000000488013</v>
      </c>
      <c r="L14" s="22">
        <f t="shared" si="2"/>
        <v>7.4000000022351742E-3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698353.15789999999</v>
      </c>
      <c r="F15" s="25">
        <f>RA!I19</f>
        <v>60623.3151</v>
      </c>
      <c r="G15" s="16">
        <f t="shared" si="0"/>
        <v>637729.84279999998</v>
      </c>
      <c r="H15" s="27">
        <f>RA!J19</f>
        <v>8.6808965369754798</v>
      </c>
      <c r="I15" s="20">
        <f>VLOOKUP(B15,RMS!B:D,3,FALSE)</f>
        <v>698353.18003504304</v>
      </c>
      <c r="J15" s="21">
        <f>VLOOKUP(B15,RMS!B:E,4,FALSE)</f>
        <v>637729.84190598305</v>
      </c>
      <c r="K15" s="22">
        <f t="shared" si="1"/>
        <v>-2.2135043051093817E-2</v>
      </c>
      <c r="L15" s="22">
        <f t="shared" si="2"/>
        <v>8.9401693549007177E-4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1449789.5892</v>
      </c>
      <c r="F16" s="25">
        <f>RA!I20</f>
        <v>33339.709000000003</v>
      </c>
      <c r="G16" s="16">
        <f t="shared" si="0"/>
        <v>1416449.8802</v>
      </c>
      <c r="H16" s="27">
        <f>RA!J20</f>
        <v>2.2996239763590101</v>
      </c>
      <c r="I16" s="20">
        <f>VLOOKUP(B16,RMS!B:D,3,FALSE)</f>
        <v>1449789.5658</v>
      </c>
      <c r="J16" s="21">
        <f>VLOOKUP(B16,RMS!B:E,4,FALSE)</f>
        <v>1416449.8802</v>
      </c>
      <c r="K16" s="22">
        <f t="shared" si="1"/>
        <v>2.3400000063702464E-2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433850.17290000001</v>
      </c>
      <c r="F17" s="25">
        <f>RA!I21</f>
        <v>49714.075299999997</v>
      </c>
      <c r="G17" s="16">
        <f t="shared" si="0"/>
        <v>384136.09759999998</v>
      </c>
      <c r="H17" s="27">
        <f>RA!J21</f>
        <v>11.4588119137292</v>
      </c>
      <c r="I17" s="20">
        <f>VLOOKUP(B17,RMS!B:D,3,FALSE)</f>
        <v>433850.07743594999</v>
      </c>
      <c r="J17" s="21">
        <f>VLOOKUP(B17,RMS!B:E,4,FALSE)</f>
        <v>384136.097551963</v>
      </c>
      <c r="K17" s="22">
        <f t="shared" si="1"/>
        <v>9.5464050013106316E-2</v>
      </c>
      <c r="L17" s="22">
        <f t="shared" si="2"/>
        <v>4.8036978114396334E-5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1382708.7161000001</v>
      </c>
      <c r="F18" s="25">
        <f>RA!I22</f>
        <v>185682.11559999999</v>
      </c>
      <c r="G18" s="16">
        <f t="shared" si="0"/>
        <v>1197026.6005000002</v>
      </c>
      <c r="H18" s="27">
        <f>RA!J22</f>
        <v>13.4288670808213</v>
      </c>
      <c r="I18" s="20">
        <f>VLOOKUP(B18,RMS!B:D,3,FALSE)</f>
        <v>1382709.0255637199</v>
      </c>
      <c r="J18" s="21">
        <f>VLOOKUP(B18,RMS!B:E,4,FALSE)</f>
        <v>1197026.5999141601</v>
      </c>
      <c r="K18" s="22">
        <f t="shared" si="1"/>
        <v>-0.30946371983736753</v>
      </c>
      <c r="L18" s="22">
        <f t="shared" si="2"/>
        <v>5.8584008365869522E-4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4488470.3781000003</v>
      </c>
      <c r="F19" s="25">
        <f>RA!I23</f>
        <v>365641.3763</v>
      </c>
      <c r="G19" s="16">
        <f t="shared" si="0"/>
        <v>4122829.0018000002</v>
      </c>
      <c r="H19" s="27">
        <f>RA!J23</f>
        <v>8.1462356994495408</v>
      </c>
      <c r="I19" s="20">
        <f>VLOOKUP(B19,RMS!B:D,3,FALSE)</f>
        <v>4488472.7454170901</v>
      </c>
      <c r="J19" s="21">
        <f>VLOOKUP(B19,RMS!B:E,4,FALSE)</f>
        <v>4122829.0749461502</v>
      </c>
      <c r="K19" s="22">
        <f t="shared" si="1"/>
        <v>-2.3673170898109674</v>
      </c>
      <c r="L19" s="22">
        <f t="shared" si="2"/>
        <v>-7.3146149981766939E-2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376813.79889999999</v>
      </c>
      <c r="F20" s="25">
        <f>RA!I24</f>
        <v>60693.627200000003</v>
      </c>
      <c r="G20" s="16">
        <f t="shared" si="0"/>
        <v>316120.17170000001</v>
      </c>
      <c r="H20" s="27">
        <f>RA!J24</f>
        <v>16.107060669534299</v>
      </c>
      <c r="I20" s="20">
        <f>VLOOKUP(B20,RMS!B:D,3,FALSE)</f>
        <v>376813.832241358</v>
      </c>
      <c r="J20" s="21">
        <f>VLOOKUP(B20,RMS!B:E,4,FALSE)</f>
        <v>316120.16074544098</v>
      </c>
      <c r="K20" s="22">
        <f t="shared" si="1"/>
        <v>-3.3341358008328825E-2</v>
      </c>
      <c r="L20" s="22">
        <f t="shared" si="2"/>
        <v>1.09545590239577E-2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264271.48070000001</v>
      </c>
      <c r="F21" s="25">
        <f>RA!I25</f>
        <v>28264.124500000002</v>
      </c>
      <c r="G21" s="16">
        <f t="shared" si="0"/>
        <v>236007.35620000001</v>
      </c>
      <c r="H21" s="27">
        <f>RA!J25</f>
        <v>10.6951095990889</v>
      </c>
      <c r="I21" s="20">
        <f>VLOOKUP(B21,RMS!B:D,3,FALSE)</f>
        <v>264271.47019782203</v>
      </c>
      <c r="J21" s="21">
        <f>VLOOKUP(B21,RMS!B:E,4,FALSE)</f>
        <v>236007.38699663201</v>
      </c>
      <c r="K21" s="22">
        <f t="shared" si="1"/>
        <v>1.0502177989110351E-2</v>
      </c>
      <c r="L21" s="22">
        <f t="shared" si="2"/>
        <v>-3.0796631996054202E-2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484953.9535</v>
      </c>
      <c r="F22" s="25">
        <f>RA!I26</f>
        <v>108537.1963</v>
      </c>
      <c r="G22" s="16">
        <f t="shared" si="0"/>
        <v>376416.75719999999</v>
      </c>
      <c r="H22" s="27">
        <f>RA!J26</f>
        <v>22.380928233839001</v>
      </c>
      <c r="I22" s="20">
        <f>VLOOKUP(B22,RMS!B:D,3,FALSE)</f>
        <v>484953.93575191702</v>
      </c>
      <c r="J22" s="21">
        <f>VLOOKUP(B22,RMS!B:E,4,FALSE)</f>
        <v>376416.75721777801</v>
      </c>
      <c r="K22" s="22">
        <f t="shared" si="1"/>
        <v>1.7748082987964153E-2</v>
      </c>
      <c r="L22" s="22">
        <f t="shared" si="2"/>
        <v>-1.7778016626834869E-5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374945.64909999998</v>
      </c>
      <c r="F23" s="25">
        <f>RA!I27</f>
        <v>109626.14840000001</v>
      </c>
      <c r="G23" s="16">
        <f t="shared" si="0"/>
        <v>265319.50069999998</v>
      </c>
      <c r="H23" s="27">
        <f>RA!J27</f>
        <v>29.237877186504502</v>
      </c>
      <c r="I23" s="20">
        <f>VLOOKUP(B23,RMS!B:D,3,FALSE)</f>
        <v>374945.67374345398</v>
      </c>
      <c r="J23" s="21">
        <f>VLOOKUP(B23,RMS!B:E,4,FALSE)</f>
        <v>265319.495081153</v>
      </c>
      <c r="K23" s="22">
        <f t="shared" si="1"/>
        <v>-2.4643454002216458E-2</v>
      </c>
      <c r="L23" s="22">
        <f t="shared" si="2"/>
        <v>5.6188469752669334E-3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1114860.7095999999</v>
      </c>
      <c r="F24" s="25">
        <f>RA!I28</f>
        <v>63387.4372</v>
      </c>
      <c r="G24" s="16">
        <f t="shared" si="0"/>
        <v>1051473.2723999999</v>
      </c>
      <c r="H24" s="27">
        <f>RA!J28</f>
        <v>5.6856822250685202</v>
      </c>
      <c r="I24" s="20">
        <f>VLOOKUP(B24,RMS!B:D,3,FALSE)</f>
        <v>1114860.7099911501</v>
      </c>
      <c r="J24" s="21">
        <f>VLOOKUP(B24,RMS!B:E,4,FALSE)</f>
        <v>1051473.2496282</v>
      </c>
      <c r="K24" s="22">
        <f t="shared" si="1"/>
        <v>-3.9115012623369694E-4</v>
      </c>
      <c r="L24" s="22">
        <f t="shared" si="2"/>
        <v>2.2771799936890602E-2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818672.02229999995</v>
      </c>
      <c r="F25" s="25">
        <f>RA!I29</f>
        <v>131295.13380000001</v>
      </c>
      <c r="G25" s="16">
        <f t="shared" si="0"/>
        <v>687376.88849999988</v>
      </c>
      <c r="H25" s="27">
        <f>RA!J29</f>
        <v>16.037574293932199</v>
      </c>
      <c r="I25" s="20">
        <f>VLOOKUP(B25,RMS!B:D,3,FALSE)</f>
        <v>818672.02255840704</v>
      </c>
      <c r="J25" s="21">
        <f>VLOOKUP(B25,RMS!B:E,4,FALSE)</f>
        <v>687376.83510077896</v>
      </c>
      <c r="K25" s="22">
        <f t="shared" si="1"/>
        <v>-2.5840708985924721E-4</v>
      </c>
      <c r="L25" s="22">
        <f t="shared" si="2"/>
        <v>5.3399220923893154E-2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1367675.1276</v>
      </c>
      <c r="F26" s="25">
        <f>RA!I30</f>
        <v>218090.63860000001</v>
      </c>
      <c r="G26" s="16">
        <f t="shared" si="0"/>
        <v>1149584.4890000001</v>
      </c>
      <c r="H26" s="27">
        <f>RA!J30</f>
        <v>15.9460850167471</v>
      </c>
      <c r="I26" s="20">
        <f>VLOOKUP(B26,RMS!B:D,3,FALSE)</f>
        <v>1367675.0794619501</v>
      </c>
      <c r="J26" s="21">
        <f>VLOOKUP(B26,RMS!B:E,4,FALSE)</f>
        <v>1149584.47677489</v>
      </c>
      <c r="K26" s="22">
        <f t="shared" si="1"/>
        <v>4.8138049896806479E-2</v>
      </c>
      <c r="L26" s="22">
        <f t="shared" si="2"/>
        <v>1.2225110083818436E-2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1237136.2677</v>
      </c>
      <c r="F27" s="25">
        <f>RA!I31</f>
        <v>39228.958500000001</v>
      </c>
      <c r="G27" s="16">
        <f t="shared" si="0"/>
        <v>1197907.3092</v>
      </c>
      <c r="H27" s="27">
        <f>RA!J31</f>
        <v>3.1709488699197101</v>
      </c>
      <c r="I27" s="20">
        <f>VLOOKUP(B27,RMS!B:D,3,FALSE)</f>
        <v>1237136.0812876101</v>
      </c>
      <c r="J27" s="21">
        <f>VLOOKUP(B27,RMS!B:E,4,FALSE)</f>
        <v>1197907.24830885</v>
      </c>
      <c r="K27" s="22">
        <f t="shared" si="1"/>
        <v>0.18641238985583186</v>
      </c>
      <c r="L27" s="22">
        <f t="shared" si="2"/>
        <v>6.0891150031238794E-2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166728.5871</v>
      </c>
      <c r="F28" s="25">
        <f>RA!I32</f>
        <v>39387.943800000001</v>
      </c>
      <c r="G28" s="16">
        <f t="shared" si="0"/>
        <v>127340.6433</v>
      </c>
      <c r="H28" s="27">
        <f>RA!J32</f>
        <v>23.623989434023098</v>
      </c>
      <c r="I28" s="20">
        <f>VLOOKUP(B28,RMS!B:D,3,FALSE)</f>
        <v>166728.49055429199</v>
      </c>
      <c r="J28" s="21">
        <f>VLOOKUP(B28,RMS!B:E,4,FALSE)</f>
        <v>127340.681677284</v>
      </c>
      <c r="K28" s="22">
        <f t="shared" si="1"/>
        <v>9.6545708016492426E-2</v>
      </c>
      <c r="L28" s="22">
        <f t="shared" si="2"/>
        <v>-3.8377283999579959E-2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107.3505</v>
      </c>
      <c r="F29" s="25">
        <f>RA!I33</f>
        <v>20.954499999999999</v>
      </c>
      <c r="G29" s="16">
        <f t="shared" si="0"/>
        <v>86.396000000000001</v>
      </c>
      <c r="H29" s="27">
        <f>RA!J33</f>
        <v>19.519704146696998</v>
      </c>
      <c r="I29" s="20">
        <f>VLOOKUP(B29,RMS!B:D,3,FALSE)</f>
        <v>107.3506</v>
      </c>
      <c r="J29" s="21">
        <f>VLOOKUP(B29,RMS!B:E,4,FALSE)</f>
        <v>86.396000000000001</v>
      </c>
      <c r="K29" s="22">
        <f t="shared" si="1"/>
        <v>-1.0000000000331966E-4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190439.64009999999</v>
      </c>
      <c r="F31" s="25">
        <f>RA!I35</f>
        <v>21687.909899999999</v>
      </c>
      <c r="G31" s="16">
        <f t="shared" si="0"/>
        <v>168751.73019999999</v>
      </c>
      <c r="H31" s="27">
        <f>RA!J35</f>
        <v>11.3883379996999</v>
      </c>
      <c r="I31" s="20">
        <f>VLOOKUP(B31,RMS!B:D,3,FALSE)</f>
        <v>190439.639</v>
      </c>
      <c r="J31" s="21">
        <f>VLOOKUP(B31,RMS!B:E,4,FALSE)</f>
        <v>168751.73800000001</v>
      </c>
      <c r="K31" s="22">
        <f t="shared" si="1"/>
        <v>1.0999999940395355E-3</v>
      </c>
      <c r="L31" s="22">
        <f t="shared" si="2"/>
        <v>-7.8000000212341547E-3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649087.18059999996</v>
      </c>
      <c r="F35" s="25">
        <f>RA!I39</f>
        <v>42222.729299999999</v>
      </c>
      <c r="G35" s="16">
        <f t="shared" si="0"/>
        <v>606864.45129999996</v>
      </c>
      <c r="H35" s="27">
        <f>RA!J39</f>
        <v>6.5049396386122398</v>
      </c>
      <c r="I35" s="20">
        <f>VLOOKUP(B35,RMS!B:D,3,FALSE)</f>
        <v>649087.17948717903</v>
      </c>
      <c r="J35" s="21">
        <f>VLOOKUP(B35,RMS!B:E,4,FALSE)</f>
        <v>606864.45641025598</v>
      </c>
      <c r="K35" s="22">
        <f t="shared" si="1"/>
        <v>1.1128209298476577E-3</v>
      </c>
      <c r="L35" s="22">
        <f t="shared" si="2"/>
        <v>-5.1102560246363282E-3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565077.99950000003</v>
      </c>
      <c r="F36" s="25">
        <f>RA!I40</f>
        <v>38133.290699999998</v>
      </c>
      <c r="G36" s="16">
        <f t="shared" si="0"/>
        <v>526944.70880000002</v>
      </c>
      <c r="H36" s="27">
        <f>RA!J40</f>
        <v>6.7483233701792704</v>
      </c>
      <c r="I36" s="20">
        <f>VLOOKUP(B36,RMS!B:D,3,FALSE)</f>
        <v>565077.98854017095</v>
      </c>
      <c r="J36" s="21">
        <f>VLOOKUP(B36,RMS!B:E,4,FALSE)</f>
        <v>526944.71157265001</v>
      </c>
      <c r="K36" s="22">
        <f t="shared" si="1"/>
        <v>1.0959829087369144E-2</v>
      </c>
      <c r="L36" s="22">
        <f t="shared" si="2"/>
        <v>-2.7726499829441309E-3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72240.070399999997</v>
      </c>
      <c r="F39" s="25">
        <f>RA!I43</f>
        <v>11932.050999999999</v>
      </c>
      <c r="G39" s="16">
        <f t="shared" si="0"/>
        <v>60308.019399999997</v>
      </c>
      <c r="H39" s="27">
        <f>RA!J43</f>
        <v>16.517219507028599</v>
      </c>
      <c r="I39" s="20">
        <f>VLOOKUP(B39,RMS!B:D,3,FALSE)</f>
        <v>72240.070493911204</v>
      </c>
      <c r="J39" s="21">
        <f>VLOOKUP(B39,RMS!B:E,4,FALSE)</f>
        <v>60308.019514408901</v>
      </c>
      <c r="K39" s="22">
        <f t="shared" si="1"/>
        <v>-9.3911206931807101E-5</v>
      </c>
      <c r="L39" s="22">
        <f t="shared" si="2"/>
        <v>-1.1440890375524759E-4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0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0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1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5" t="s">
        <v>4</v>
      </c>
      <c r="C6" s="66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7" t="s">
        <v>5</v>
      </c>
      <c r="B7" s="68"/>
      <c r="C7" s="69"/>
      <c r="D7" s="39">
        <v>22684736.367899999</v>
      </c>
      <c r="E7" s="39">
        <v>24454751</v>
      </c>
      <c r="F7" s="40">
        <v>92.762082786694506</v>
      </c>
      <c r="G7" s="41"/>
      <c r="H7" s="41"/>
      <c r="I7" s="39">
        <v>2480600.5005999999</v>
      </c>
      <c r="J7" s="40">
        <v>10.9351083493753</v>
      </c>
      <c r="K7" s="41"/>
      <c r="L7" s="41"/>
      <c r="M7" s="41"/>
      <c r="N7" s="39">
        <v>22684736.367899999</v>
      </c>
      <c r="O7" s="39">
        <v>1906462571.9865</v>
      </c>
      <c r="P7" s="39">
        <v>1333058</v>
      </c>
      <c r="Q7" s="39">
        <v>1370346</v>
      </c>
      <c r="R7" s="40">
        <v>-2.7210646070408502</v>
      </c>
      <c r="S7" s="39">
        <v>17.017066300115999</v>
      </c>
      <c r="T7" s="39">
        <v>17.757490147524798</v>
      </c>
      <c r="U7" s="42">
        <v>-4.3510663609729496</v>
      </c>
    </row>
    <row r="8" spans="1:23" ht="12" thickBot="1">
      <c r="A8" s="70">
        <v>41518</v>
      </c>
      <c r="B8" s="60" t="s">
        <v>6</v>
      </c>
      <c r="C8" s="61"/>
      <c r="D8" s="43">
        <v>1026586.4663</v>
      </c>
      <c r="E8" s="43">
        <v>921117</v>
      </c>
      <c r="F8" s="44">
        <v>111.450170423518</v>
      </c>
      <c r="G8" s="45"/>
      <c r="H8" s="45"/>
      <c r="I8" s="43">
        <v>198133.1188</v>
      </c>
      <c r="J8" s="44">
        <v>19.3001880800267</v>
      </c>
      <c r="K8" s="45"/>
      <c r="L8" s="45"/>
      <c r="M8" s="45"/>
      <c r="N8" s="43">
        <v>1026586.4663</v>
      </c>
      <c r="O8" s="43">
        <v>60682853.180299997</v>
      </c>
      <c r="P8" s="43">
        <v>47976</v>
      </c>
      <c r="Q8" s="43">
        <v>46811</v>
      </c>
      <c r="R8" s="44">
        <v>2.48873128110914</v>
      </c>
      <c r="S8" s="43">
        <v>21.397917006419899</v>
      </c>
      <c r="T8" s="43">
        <v>21.061772982845898</v>
      </c>
      <c r="U8" s="46">
        <v>1.57091937254039</v>
      </c>
    </row>
    <row r="9" spans="1:23" ht="12" thickBot="1">
      <c r="A9" s="71"/>
      <c r="B9" s="60" t="s">
        <v>7</v>
      </c>
      <c r="C9" s="61"/>
      <c r="D9" s="43">
        <v>333485.48920000001</v>
      </c>
      <c r="E9" s="43">
        <v>149940</v>
      </c>
      <c r="F9" s="44">
        <v>222.41262451647299</v>
      </c>
      <c r="G9" s="45"/>
      <c r="H9" s="45"/>
      <c r="I9" s="43">
        <v>44698.188099999999</v>
      </c>
      <c r="J9" s="44">
        <v>13.4033382403614</v>
      </c>
      <c r="K9" s="45"/>
      <c r="L9" s="45"/>
      <c r="M9" s="45"/>
      <c r="N9" s="43">
        <v>333485.48920000001</v>
      </c>
      <c r="O9" s="43">
        <v>13749132.762800001</v>
      </c>
      <c r="P9" s="43">
        <v>17198</v>
      </c>
      <c r="Q9" s="43">
        <v>16728</v>
      </c>
      <c r="R9" s="44">
        <v>2.8096604495456701</v>
      </c>
      <c r="S9" s="43">
        <v>19.390945993720202</v>
      </c>
      <c r="T9" s="43">
        <v>20.539628419416498</v>
      </c>
      <c r="U9" s="46">
        <v>-5.9238080806803</v>
      </c>
    </row>
    <row r="10" spans="1:23" ht="12" thickBot="1">
      <c r="A10" s="71"/>
      <c r="B10" s="60" t="s">
        <v>8</v>
      </c>
      <c r="C10" s="61"/>
      <c r="D10" s="43">
        <v>210873.96890000001</v>
      </c>
      <c r="E10" s="43">
        <v>203422</v>
      </c>
      <c r="F10" s="44">
        <v>103.66330529637899</v>
      </c>
      <c r="G10" s="45"/>
      <c r="H10" s="45"/>
      <c r="I10" s="43">
        <v>37082.126900000003</v>
      </c>
      <c r="J10" s="44">
        <v>17.584971295146001</v>
      </c>
      <c r="K10" s="45"/>
      <c r="L10" s="45"/>
      <c r="M10" s="45"/>
      <c r="N10" s="43">
        <v>210873.96890000001</v>
      </c>
      <c r="O10" s="43">
        <v>18599057.567499999</v>
      </c>
      <c r="P10" s="43">
        <v>127383</v>
      </c>
      <c r="Q10" s="43">
        <v>128945</v>
      </c>
      <c r="R10" s="44">
        <v>-1.2113691884136699</v>
      </c>
      <c r="S10" s="43">
        <v>1.65543258441079</v>
      </c>
      <c r="T10" s="43">
        <v>1.6386443863662801</v>
      </c>
      <c r="U10" s="46">
        <v>1.0141275581142399</v>
      </c>
    </row>
    <row r="11" spans="1:23" ht="12" thickBot="1">
      <c r="A11" s="71"/>
      <c r="B11" s="60" t="s">
        <v>9</v>
      </c>
      <c r="C11" s="61"/>
      <c r="D11" s="43">
        <v>79267.967000000004</v>
      </c>
      <c r="E11" s="43">
        <v>84147</v>
      </c>
      <c r="F11" s="44">
        <v>94.201774275969399</v>
      </c>
      <c r="G11" s="45"/>
      <c r="H11" s="45"/>
      <c r="I11" s="43">
        <v>15756.555399999999</v>
      </c>
      <c r="J11" s="44">
        <v>19.877582327802099</v>
      </c>
      <c r="K11" s="45"/>
      <c r="L11" s="45"/>
      <c r="M11" s="45"/>
      <c r="N11" s="43">
        <v>79267.967000000004</v>
      </c>
      <c r="O11" s="43">
        <v>6124570.0154999997</v>
      </c>
      <c r="P11" s="43">
        <v>3896</v>
      </c>
      <c r="Q11" s="43">
        <v>3824</v>
      </c>
      <c r="R11" s="44">
        <v>1.8828451882845201</v>
      </c>
      <c r="S11" s="43">
        <v>20.345987422997901</v>
      </c>
      <c r="T11" s="43">
        <v>19.688016762552301</v>
      </c>
      <c r="U11" s="46">
        <v>3.2339087151008101</v>
      </c>
    </row>
    <row r="12" spans="1:23" ht="12" thickBot="1">
      <c r="A12" s="71"/>
      <c r="B12" s="60" t="s">
        <v>10</v>
      </c>
      <c r="C12" s="61"/>
      <c r="D12" s="43">
        <v>289202.0429</v>
      </c>
      <c r="E12" s="43">
        <v>193038</v>
      </c>
      <c r="F12" s="44">
        <v>149.81612060837799</v>
      </c>
      <c r="G12" s="45"/>
      <c r="H12" s="45"/>
      <c r="I12" s="43">
        <v>22089.692500000001</v>
      </c>
      <c r="J12" s="44">
        <v>7.6381523029690896</v>
      </c>
      <c r="K12" s="45"/>
      <c r="L12" s="45"/>
      <c r="M12" s="45"/>
      <c r="N12" s="43">
        <v>289202.0429</v>
      </c>
      <c r="O12" s="43">
        <v>23265041.046399999</v>
      </c>
      <c r="P12" s="43">
        <v>4222</v>
      </c>
      <c r="Q12" s="43">
        <v>4244</v>
      </c>
      <c r="R12" s="44">
        <v>-0.51837888784166397</v>
      </c>
      <c r="S12" s="43">
        <v>68.498825888204706</v>
      </c>
      <c r="T12" s="43">
        <v>67.151761804901</v>
      </c>
      <c r="U12" s="46">
        <v>1.96655061723557</v>
      </c>
    </row>
    <row r="13" spans="1:23" ht="12" thickBot="1">
      <c r="A13" s="71"/>
      <c r="B13" s="60" t="s">
        <v>11</v>
      </c>
      <c r="C13" s="61"/>
      <c r="D13" s="43">
        <v>441952.61839999998</v>
      </c>
      <c r="E13" s="43">
        <v>478066</v>
      </c>
      <c r="F13" s="44">
        <v>92.445942275752699</v>
      </c>
      <c r="G13" s="45"/>
      <c r="H13" s="45"/>
      <c r="I13" s="43">
        <v>111352.56789999999</v>
      </c>
      <c r="J13" s="44">
        <v>25.195589586759201</v>
      </c>
      <c r="K13" s="45"/>
      <c r="L13" s="45"/>
      <c r="M13" s="45"/>
      <c r="N13" s="43">
        <v>441952.61839999998</v>
      </c>
      <c r="O13" s="43">
        <v>33448369.326499999</v>
      </c>
      <c r="P13" s="43">
        <v>20924</v>
      </c>
      <c r="Q13" s="43">
        <v>21680</v>
      </c>
      <c r="R13" s="44">
        <v>-3.4870848708487099</v>
      </c>
      <c r="S13" s="43">
        <v>21.1218035939591</v>
      </c>
      <c r="T13" s="43">
        <v>21.6147158118081</v>
      </c>
      <c r="U13" s="46">
        <v>-2.3336653787937101</v>
      </c>
    </row>
    <row r="14" spans="1:23" ht="12" thickBot="1">
      <c r="A14" s="71"/>
      <c r="B14" s="60" t="s">
        <v>12</v>
      </c>
      <c r="C14" s="61"/>
      <c r="D14" s="43">
        <v>168016.69820000001</v>
      </c>
      <c r="E14" s="43">
        <v>168620</v>
      </c>
      <c r="F14" s="44">
        <v>99.642212193096896</v>
      </c>
      <c r="G14" s="45"/>
      <c r="H14" s="45"/>
      <c r="I14" s="43">
        <v>25178.689200000001</v>
      </c>
      <c r="J14" s="44">
        <v>14.9858254981468</v>
      </c>
      <c r="K14" s="45"/>
      <c r="L14" s="45"/>
      <c r="M14" s="45"/>
      <c r="N14" s="43">
        <v>168016.69820000001</v>
      </c>
      <c r="O14" s="43">
        <v>17947122.975400001</v>
      </c>
      <c r="P14" s="43">
        <v>3113</v>
      </c>
      <c r="Q14" s="43">
        <v>3808</v>
      </c>
      <c r="R14" s="44">
        <v>-18.251050420168099</v>
      </c>
      <c r="S14" s="43">
        <v>53.972598201092197</v>
      </c>
      <c r="T14" s="43">
        <v>51.0735202205882</v>
      </c>
      <c r="U14" s="46">
        <v>5.3713885881545096</v>
      </c>
    </row>
    <row r="15" spans="1:23" ht="12" thickBot="1">
      <c r="A15" s="71"/>
      <c r="B15" s="60" t="s">
        <v>13</v>
      </c>
      <c r="C15" s="61"/>
      <c r="D15" s="43">
        <v>123311.2393</v>
      </c>
      <c r="E15" s="43">
        <v>138981</v>
      </c>
      <c r="F15" s="44">
        <v>88.725249710392106</v>
      </c>
      <c r="G15" s="45"/>
      <c r="H15" s="45"/>
      <c r="I15" s="43">
        <v>16280.882</v>
      </c>
      <c r="J15" s="44">
        <v>13.2030803456535</v>
      </c>
      <c r="K15" s="45"/>
      <c r="L15" s="45"/>
      <c r="M15" s="45"/>
      <c r="N15" s="43">
        <v>123311.2393</v>
      </c>
      <c r="O15" s="43">
        <v>12061844.490900001</v>
      </c>
      <c r="P15" s="43">
        <v>5406</v>
      </c>
      <c r="Q15" s="43">
        <v>6406</v>
      </c>
      <c r="R15" s="44">
        <v>-15.610365282547599</v>
      </c>
      <c r="S15" s="43">
        <v>22.8100701627821</v>
      </c>
      <c r="T15" s="43">
        <v>23.903082391508001</v>
      </c>
      <c r="U15" s="46">
        <v>-4.7917968727219096</v>
      </c>
    </row>
    <row r="16" spans="1:23" ht="12" thickBot="1">
      <c r="A16" s="71"/>
      <c r="B16" s="60" t="s">
        <v>14</v>
      </c>
      <c r="C16" s="61"/>
      <c r="D16" s="43">
        <v>1201409.9092999999</v>
      </c>
      <c r="E16" s="43">
        <v>1300083</v>
      </c>
      <c r="F16" s="44">
        <v>92.410246830394698</v>
      </c>
      <c r="G16" s="45"/>
      <c r="H16" s="45"/>
      <c r="I16" s="43">
        <v>66080.341700000004</v>
      </c>
      <c r="J16" s="44">
        <v>5.5002327838715503</v>
      </c>
      <c r="K16" s="45"/>
      <c r="L16" s="45"/>
      <c r="M16" s="45"/>
      <c r="N16" s="43">
        <v>1201409.9092999999</v>
      </c>
      <c r="O16" s="43">
        <v>104815150.6057</v>
      </c>
      <c r="P16" s="43">
        <v>77243</v>
      </c>
      <c r="Q16" s="43">
        <v>80836</v>
      </c>
      <c r="R16" s="44">
        <v>-4.4448018209708602</v>
      </c>
      <c r="S16" s="43">
        <v>15.553641227036801</v>
      </c>
      <c r="T16" s="43">
        <v>16.619082542431599</v>
      </c>
      <c r="U16" s="46">
        <v>-6.85010860056867</v>
      </c>
    </row>
    <row r="17" spans="1:21" ht="12" thickBot="1">
      <c r="A17" s="71"/>
      <c r="B17" s="60" t="s">
        <v>15</v>
      </c>
      <c r="C17" s="61"/>
      <c r="D17" s="43">
        <v>629730.5037</v>
      </c>
      <c r="E17" s="43">
        <v>542850</v>
      </c>
      <c r="F17" s="44">
        <v>116.004513898867</v>
      </c>
      <c r="G17" s="45"/>
      <c r="H17" s="45"/>
      <c r="I17" s="43">
        <v>74891.203200000004</v>
      </c>
      <c r="J17" s="44">
        <v>11.8925798829776</v>
      </c>
      <c r="K17" s="45"/>
      <c r="L17" s="45"/>
      <c r="M17" s="45"/>
      <c r="N17" s="43">
        <v>629730.5037</v>
      </c>
      <c r="O17" s="43">
        <v>72655010.980399996</v>
      </c>
      <c r="P17" s="43">
        <v>19605</v>
      </c>
      <c r="Q17" s="43">
        <v>20373</v>
      </c>
      <c r="R17" s="44">
        <v>-3.7696951848034099</v>
      </c>
      <c r="S17" s="43">
        <v>32.1209132211171</v>
      </c>
      <c r="T17" s="43">
        <v>39.208942772296702</v>
      </c>
      <c r="U17" s="46">
        <v>-22.066712432446501</v>
      </c>
    </row>
    <row r="18" spans="1:21" ht="12" thickBot="1">
      <c r="A18" s="71"/>
      <c r="B18" s="60" t="s">
        <v>16</v>
      </c>
      <c r="C18" s="61"/>
      <c r="D18" s="43">
        <v>2044717.6129000001</v>
      </c>
      <c r="E18" s="43">
        <v>2016139</v>
      </c>
      <c r="F18" s="44">
        <v>101.417492191759</v>
      </c>
      <c r="G18" s="45"/>
      <c r="H18" s="45"/>
      <c r="I18" s="43">
        <v>261548.39989999999</v>
      </c>
      <c r="J18" s="44">
        <v>12.7914191304416</v>
      </c>
      <c r="K18" s="45"/>
      <c r="L18" s="45"/>
      <c r="M18" s="45"/>
      <c r="N18" s="43">
        <v>2044717.6129000001</v>
      </c>
      <c r="O18" s="43">
        <v>189575747.19279999</v>
      </c>
      <c r="P18" s="43">
        <v>121627</v>
      </c>
      <c r="Q18" s="43">
        <v>127277</v>
      </c>
      <c r="R18" s="44">
        <v>-4.4391366861255301</v>
      </c>
      <c r="S18" s="43">
        <v>16.811379158410599</v>
      </c>
      <c r="T18" s="43">
        <v>17.391287143788698</v>
      </c>
      <c r="U18" s="46">
        <v>-3.44949679567527</v>
      </c>
    </row>
    <row r="19" spans="1:21" ht="12" thickBot="1">
      <c r="A19" s="71"/>
      <c r="B19" s="60" t="s">
        <v>17</v>
      </c>
      <c r="C19" s="61"/>
      <c r="D19" s="43">
        <v>698353.15789999999</v>
      </c>
      <c r="E19" s="43">
        <v>685782</v>
      </c>
      <c r="F19" s="44">
        <v>101.833112840524</v>
      </c>
      <c r="G19" s="45"/>
      <c r="H19" s="45"/>
      <c r="I19" s="43">
        <v>60623.3151</v>
      </c>
      <c r="J19" s="44">
        <v>8.6808965369754798</v>
      </c>
      <c r="K19" s="45"/>
      <c r="L19" s="45"/>
      <c r="M19" s="45"/>
      <c r="N19" s="43">
        <v>698353.15789999999</v>
      </c>
      <c r="O19" s="43">
        <v>64957793.050999999</v>
      </c>
      <c r="P19" s="43">
        <v>16470</v>
      </c>
      <c r="Q19" s="43">
        <v>16572</v>
      </c>
      <c r="R19" s="44">
        <v>-0.61549601737871396</v>
      </c>
      <c r="S19" s="43">
        <v>42.401527498482103</v>
      </c>
      <c r="T19" s="43">
        <v>40.394852811972001</v>
      </c>
      <c r="U19" s="46">
        <v>4.7325528227300904</v>
      </c>
    </row>
    <row r="20" spans="1:21" ht="12" thickBot="1">
      <c r="A20" s="71"/>
      <c r="B20" s="60" t="s">
        <v>18</v>
      </c>
      <c r="C20" s="61"/>
      <c r="D20" s="43">
        <v>1449789.5892</v>
      </c>
      <c r="E20" s="43">
        <v>1786390</v>
      </c>
      <c r="F20" s="44">
        <v>81.157506994553302</v>
      </c>
      <c r="G20" s="45"/>
      <c r="H20" s="45"/>
      <c r="I20" s="43">
        <v>33339.709000000003</v>
      </c>
      <c r="J20" s="44">
        <v>2.2996239763590101</v>
      </c>
      <c r="K20" s="45"/>
      <c r="L20" s="45"/>
      <c r="M20" s="45"/>
      <c r="N20" s="43">
        <v>1449789.5892</v>
      </c>
      <c r="O20" s="43">
        <v>111232192.6798</v>
      </c>
      <c r="P20" s="43">
        <v>51534</v>
      </c>
      <c r="Q20" s="43">
        <v>52121</v>
      </c>
      <c r="R20" s="44">
        <v>-1.12622551370849</v>
      </c>
      <c r="S20" s="43">
        <v>28.132681127022899</v>
      </c>
      <c r="T20" s="43">
        <v>29.265156008134898</v>
      </c>
      <c r="U20" s="46">
        <v>-4.0254779699051904</v>
      </c>
    </row>
    <row r="21" spans="1:21" ht="12" thickBot="1">
      <c r="A21" s="71"/>
      <c r="B21" s="60" t="s">
        <v>19</v>
      </c>
      <c r="C21" s="61"/>
      <c r="D21" s="43">
        <v>433850.17290000001</v>
      </c>
      <c r="E21" s="43">
        <v>474737</v>
      </c>
      <c r="F21" s="44">
        <v>91.387478309042706</v>
      </c>
      <c r="G21" s="45"/>
      <c r="H21" s="45"/>
      <c r="I21" s="43">
        <v>49714.075299999997</v>
      </c>
      <c r="J21" s="44">
        <v>11.4588119137292</v>
      </c>
      <c r="K21" s="45"/>
      <c r="L21" s="45"/>
      <c r="M21" s="45"/>
      <c r="N21" s="43">
        <v>433850.17290000001</v>
      </c>
      <c r="O21" s="43">
        <v>39957265.081299998</v>
      </c>
      <c r="P21" s="43">
        <v>42040</v>
      </c>
      <c r="Q21" s="43">
        <v>43608</v>
      </c>
      <c r="R21" s="44">
        <v>-3.5956705191707901</v>
      </c>
      <c r="S21" s="43">
        <v>10.3199375095147</v>
      </c>
      <c r="T21" s="43">
        <v>10.4014305907173</v>
      </c>
      <c r="U21" s="46">
        <v>-0.78966642121055197</v>
      </c>
    </row>
    <row r="22" spans="1:21" ht="12" thickBot="1">
      <c r="A22" s="71"/>
      <c r="B22" s="60" t="s">
        <v>20</v>
      </c>
      <c r="C22" s="61"/>
      <c r="D22" s="43">
        <v>1382708.7161000001</v>
      </c>
      <c r="E22" s="43">
        <v>1367688</v>
      </c>
      <c r="F22" s="44">
        <v>101.09825604231401</v>
      </c>
      <c r="G22" s="45"/>
      <c r="H22" s="45"/>
      <c r="I22" s="43">
        <v>185682.11559999999</v>
      </c>
      <c r="J22" s="44">
        <v>13.4288670808213</v>
      </c>
      <c r="K22" s="45"/>
      <c r="L22" s="45"/>
      <c r="M22" s="45"/>
      <c r="N22" s="43">
        <v>1382708.7161000001</v>
      </c>
      <c r="O22" s="43">
        <v>140880291.03330001</v>
      </c>
      <c r="P22" s="43">
        <v>96342</v>
      </c>
      <c r="Q22" s="43">
        <v>99050</v>
      </c>
      <c r="R22" s="44">
        <v>-2.7339727410398802</v>
      </c>
      <c r="S22" s="43">
        <v>14.3520864846069</v>
      </c>
      <c r="T22" s="43">
        <v>14.5303712226148</v>
      </c>
      <c r="U22" s="46">
        <v>-1.2422217368821999</v>
      </c>
    </row>
    <row r="23" spans="1:21" ht="12" thickBot="1">
      <c r="A23" s="71"/>
      <c r="B23" s="60" t="s">
        <v>21</v>
      </c>
      <c r="C23" s="61"/>
      <c r="D23" s="43">
        <v>4488470.3781000003</v>
      </c>
      <c r="E23" s="43">
        <v>4164167</v>
      </c>
      <c r="F23" s="44">
        <v>107.787953223298</v>
      </c>
      <c r="G23" s="45"/>
      <c r="H23" s="45"/>
      <c r="I23" s="43">
        <v>365641.3763</v>
      </c>
      <c r="J23" s="44">
        <v>8.1462356994495408</v>
      </c>
      <c r="K23" s="45"/>
      <c r="L23" s="45"/>
      <c r="M23" s="45"/>
      <c r="N23" s="43">
        <v>4488470.3781000003</v>
      </c>
      <c r="O23" s="43">
        <v>293515545.59289998</v>
      </c>
      <c r="P23" s="43">
        <v>131323</v>
      </c>
      <c r="Q23" s="43">
        <v>133172</v>
      </c>
      <c r="R23" s="44">
        <v>-1.38843000030037</v>
      </c>
      <c r="S23" s="43">
        <v>34.1788595912369</v>
      </c>
      <c r="T23" s="43">
        <v>33.018828158321597</v>
      </c>
      <c r="U23" s="46">
        <v>3.39400274552382</v>
      </c>
    </row>
    <row r="24" spans="1:21" ht="12" thickBot="1">
      <c r="A24" s="71"/>
      <c r="B24" s="60" t="s">
        <v>22</v>
      </c>
      <c r="C24" s="61"/>
      <c r="D24" s="43">
        <v>376813.79889999999</v>
      </c>
      <c r="E24" s="43">
        <v>408906</v>
      </c>
      <c r="F24" s="44">
        <v>92.151692296028898</v>
      </c>
      <c r="G24" s="45"/>
      <c r="H24" s="45"/>
      <c r="I24" s="43">
        <v>60693.627200000003</v>
      </c>
      <c r="J24" s="44">
        <v>16.107060669534299</v>
      </c>
      <c r="K24" s="45"/>
      <c r="L24" s="45"/>
      <c r="M24" s="45"/>
      <c r="N24" s="43">
        <v>376813.79889999999</v>
      </c>
      <c r="O24" s="43">
        <v>34111079.582800001</v>
      </c>
      <c r="P24" s="43">
        <v>42860</v>
      </c>
      <c r="Q24" s="43">
        <v>43871</v>
      </c>
      <c r="R24" s="44">
        <v>-2.30448359964441</v>
      </c>
      <c r="S24" s="43">
        <v>8.7917358586094299</v>
      </c>
      <c r="T24" s="43">
        <v>8.9768805110437402</v>
      </c>
      <c r="U24" s="46">
        <v>-2.1058941648367302</v>
      </c>
    </row>
    <row r="25" spans="1:21" ht="12" thickBot="1">
      <c r="A25" s="71"/>
      <c r="B25" s="60" t="s">
        <v>23</v>
      </c>
      <c r="C25" s="61"/>
      <c r="D25" s="43">
        <v>264271.48070000001</v>
      </c>
      <c r="E25" s="43">
        <v>286520</v>
      </c>
      <c r="F25" s="44">
        <v>92.234915782493403</v>
      </c>
      <c r="G25" s="45"/>
      <c r="H25" s="45"/>
      <c r="I25" s="43">
        <v>28264.124500000002</v>
      </c>
      <c r="J25" s="44">
        <v>10.6951095990889</v>
      </c>
      <c r="K25" s="45"/>
      <c r="L25" s="45"/>
      <c r="M25" s="45"/>
      <c r="N25" s="43">
        <v>264271.48070000001</v>
      </c>
      <c r="O25" s="43">
        <v>25047804.973900001</v>
      </c>
      <c r="P25" s="43">
        <v>21531</v>
      </c>
      <c r="Q25" s="43">
        <v>22835</v>
      </c>
      <c r="R25" s="44">
        <v>-5.7105320779505098</v>
      </c>
      <c r="S25" s="43">
        <v>12.273999382286</v>
      </c>
      <c r="T25" s="43">
        <v>12.947066196628001</v>
      </c>
      <c r="U25" s="46">
        <v>-5.4836797149701297</v>
      </c>
    </row>
    <row r="26" spans="1:21" ht="12" thickBot="1">
      <c r="A26" s="71"/>
      <c r="B26" s="60" t="s">
        <v>24</v>
      </c>
      <c r="C26" s="61"/>
      <c r="D26" s="43">
        <v>484953.9535</v>
      </c>
      <c r="E26" s="43">
        <v>562672</v>
      </c>
      <c r="F26" s="44">
        <v>86.187681899934603</v>
      </c>
      <c r="G26" s="45"/>
      <c r="H26" s="45"/>
      <c r="I26" s="43">
        <v>108537.1963</v>
      </c>
      <c r="J26" s="44">
        <v>22.380928233839001</v>
      </c>
      <c r="K26" s="45"/>
      <c r="L26" s="45"/>
      <c r="M26" s="45"/>
      <c r="N26" s="43">
        <v>484953.9535</v>
      </c>
      <c r="O26" s="43">
        <v>65162213.246699996</v>
      </c>
      <c r="P26" s="43">
        <v>43026</v>
      </c>
      <c r="Q26" s="43">
        <v>45374</v>
      </c>
      <c r="R26" s="44">
        <v>-5.1747696918940296</v>
      </c>
      <c r="S26" s="43">
        <v>11.271183784223499</v>
      </c>
      <c r="T26" s="43">
        <v>12.4025483382554</v>
      </c>
      <c r="U26" s="46">
        <v>-10.037672845114001</v>
      </c>
    </row>
    <row r="27" spans="1:21" ht="12" thickBot="1">
      <c r="A27" s="71"/>
      <c r="B27" s="60" t="s">
        <v>25</v>
      </c>
      <c r="C27" s="61"/>
      <c r="D27" s="43">
        <v>374945.64909999998</v>
      </c>
      <c r="E27" s="43">
        <v>302459</v>
      </c>
      <c r="F27" s="44">
        <v>123.96577688215601</v>
      </c>
      <c r="G27" s="45"/>
      <c r="H27" s="45"/>
      <c r="I27" s="43">
        <v>109626.14840000001</v>
      </c>
      <c r="J27" s="44">
        <v>29.237877186504502</v>
      </c>
      <c r="K27" s="45"/>
      <c r="L27" s="45"/>
      <c r="M27" s="45"/>
      <c r="N27" s="43">
        <v>374945.64909999998</v>
      </c>
      <c r="O27" s="43">
        <v>28688640.715300001</v>
      </c>
      <c r="P27" s="43">
        <v>52562</v>
      </c>
      <c r="Q27" s="43">
        <v>53151</v>
      </c>
      <c r="R27" s="44">
        <v>-1.1081635340821401</v>
      </c>
      <c r="S27" s="43">
        <v>7.1333976846390899</v>
      </c>
      <c r="T27" s="43">
        <v>7.6860398092227804</v>
      </c>
      <c r="U27" s="46">
        <v>-7.74724961393553</v>
      </c>
    </row>
    <row r="28" spans="1:21" ht="12" thickBot="1">
      <c r="A28" s="71"/>
      <c r="B28" s="60" t="s">
        <v>26</v>
      </c>
      <c r="C28" s="61"/>
      <c r="D28" s="43">
        <v>1114860.7095999999</v>
      </c>
      <c r="E28" s="43">
        <v>989099</v>
      </c>
      <c r="F28" s="44">
        <v>112.71477471921401</v>
      </c>
      <c r="G28" s="45"/>
      <c r="H28" s="45"/>
      <c r="I28" s="43">
        <v>63387.4372</v>
      </c>
      <c r="J28" s="44">
        <v>5.6856822250685202</v>
      </c>
      <c r="K28" s="45"/>
      <c r="L28" s="45"/>
      <c r="M28" s="45"/>
      <c r="N28" s="43">
        <v>1114860.7095999999</v>
      </c>
      <c r="O28" s="43">
        <v>98403380.096900001</v>
      </c>
      <c r="P28" s="43">
        <v>58549</v>
      </c>
      <c r="Q28" s="43">
        <v>60503</v>
      </c>
      <c r="R28" s="44">
        <v>-3.2295919210617701</v>
      </c>
      <c r="S28" s="43">
        <v>19.041498737809398</v>
      </c>
      <c r="T28" s="43">
        <v>19.618369036246101</v>
      </c>
      <c r="U28" s="46">
        <v>-3.0295425080765002</v>
      </c>
    </row>
    <row r="29" spans="1:21" ht="12" thickBot="1">
      <c r="A29" s="71"/>
      <c r="B29" s="60" t="s">
        <v>27</v>
      </c>
      <c r="C29" s="61"/>
      <c r="D29" s="43">
        <v>818672.02229999995</v>
      </c>
      <c r="E29" s="43">
        <v>795962</v>
      </c>
      <c r="F29" s="44">
        <v>102.853154082733</v>
      </c>
      <c r="G29" s="45"/>
      <c r="H29" s="45"/>
      <c r="I29" s="43">
        <v>131295.13380000001</v>
      </c>
      <c r="J29" s="44">
        <v>16.037574293932199</v>
      </c>
      <c r="K29" s="45"/>
      <c r="L29" s="45"/>
      <c r="M29" s="45"/>
      <c r="N29" s="43">
        <v>818672.02229999995</v>
      </c>
      <c r="O29" s="43">
        <v>70660361.344300002</v>
      </c>
      <c r="P29" s="43">
        <v>116340</v>
      </c>
      <c r="Q29" s="43">
        <v>116312</v>
      </c>
      <c r="R29" s="44">
        <v>2.4073182474726E-2</v>
      </c>
      <c r="S29" s="43">
        <v>7.0368920603403797</v>
      </c>
      <c r="T29" s="43">
        <v>6.7478541276910402</v>
      </c>
      <c r="U29" s="46">
        <v>4.1074657699859998</v>
      </c>
    </row>
    <row r="30" spans="1:21" ht="12" thickBot="1">
      <c r="A30" s="71"/>
      <c r="B30" s="60" t="s">
        <v>28</v>
      </c>
      <c r="C30" s="61"/>
      <c r="D30" s="43">
        <v>1367675.1276</v>
      </c>
      <c r="E30" s="43">
        <v>1393623</v>
      </c>
      <c r="F30" s="44">
        <v>98.138099586473501</v>
      </c>
      <c r="G30" s="45"/>
      <c r="H30" s="45"/>
      <c r="I30" s="43">
        <v>218090.63860000001</v>
      </c>
      <c r="J30" s="44">
        <v>15.9460850167471</v>
      </c>
      <c r="K30" s="45"/>
      <c r="L30" s="45"/>
      <c r="M30" s="45"/>
      <c r="N30" s="43">
        <v>1367675.1276</v>
      </c>
      <c r="O30" s="43">
        <v>142604329.06130001</v>
      </c>
      <c r="P30" s="43">
        <v>102312</v>
      </c>
      <c r="Q30" s="43">
        <v>106880</v>
      </c>
      <c r="R30" s="44">
        <v>-4.2739520958083901</v>
      </c>
      <c r="S30" s="43">
        <v>13.367690276800399</v>
      </c>
      <c r="T30" s="43">
        <v>13.5517055220808</v>
      </c>
      <c r="U30" s="46">
        <v>-1.3765672413866401</v>
      </c>
    </row>
    <row r="31" spans="1:21" ht="12" thickBot="1">
      <c r="A31" s="71"/>
      <c r="B31" s="60" t="s">
        <v>29</v>
      </c>
      <c r="C31" s="61"/>
      <c r="D31" s="43">
        <v>1237136.2677</v>
      </c>
      <c r="E31" s="43">
        <v>1384778</v>
      </c>
      <c r="F31" s="44">
        <v>89.338238165250999</v>
      </c>
      <c r="G31" s="45"/>
      <c r="H31" s="45"/>
      <c r="I31" s="43">
        <v>39228.958500000001</v>
      </c>
      <c r="J31" s="44">
        <v>3.1709488699197101</v>
      </c>
      <c r="K31" s="45"/>
      <c r="L31" s="45"/>
      <c r="M31" s="45"/>
      <c r="N31" s="43">
        <v>1237136.2677</v>
      </c>
      <c r="O31" s="43">
        <v>109222092.21510001</v>
      </c>
      <c r="P31" s="43">
        <v>54601</v>
      </c>
      <c r="Q31" s="43">
        <v>57459</v>
      </c>
      <c r="R31" s="44">
        <v>-4.9739814476409299</v>
      </c>
      <c r="S31" s="43">
        <v>22.657758423838398</v>
      </c>
      <c r="T31" s="43">
        <v>24.5649190414034</v>
      </c>
      <c r="U31" s="46">
        <v>-8.4172519712210505</v>
      </c>
    </row>
    <row r="32" spans="1:21" ht="12" thickBot="1">
      <c r="A32" s="71"/>
      <c r="B32" s="60" t="s">
        <v>30</v>
      </c>
      <c r="C32" s="61"/>
      <c r="D32" s="43">
        <v>166728.5871</v>
      </c>
      <c r="E32" s="43">
        <v>152000</v>
      </c>
      <c r="F32" s="44">
        <v>109.689859934211</v>
      </c>
      <c r="G32" s="45"/>
      <c r="H32" s="45"/>
      <c r="I32" s="43">
        <v>39387.943800000001</v>
      </c>
      <c r="J32" s="44">
        <v>23.623989434023098</v>
      </c>
      <c r="K32" s="45"/>
      <c r="L32" s="45"/>
      <c r="M32" s="45"/>
      <c r="N32" s="43">
        <v>166728.5871</v>
      </c>
      <c r="O32" s="43">
        <v>16920973.679699998</v>
      </c>
      <c r="P32" s="43">
        <v>34997</v>
      </c>
      <c r="Q32" s="43">
        <v>35510</v>
      </c>
      <c r="R32" s="44">
        <v>-1.4446634750774501</v>
      </c>
      <c r="S32" s="43">
        <v>4.7640822670514602</v>
      </c>
      <c r="T32" s="43">
        <v>4.7986991129259398</v>
      </c>
      <c r="U32" s="46">
        <v>-0.72662149673370202</v>
      </c>
    </row>
    <row r="33" spans="1:21" ht="12" thickBot="1">
      <c r="A33" s="71"/>
      <c r="B33" s="60" t="s">
        <v>31</v>
      </c>
      <c r="C33" s="61"/>
      <c r="D33" s="43">
        <v>107.3505</v>
      </c>
      <c r="E33" s="45"/>
      <c r="F33" s="45"/>
      <c r="G33" s="45"/>
      <c r="H33" s="45"/>
      <c r="I33" s="43">
        <v>20.954499999999999</v>
      </c>
      <c r="J33" s="44">
        <v>19.519704146696998</v>
      </c>
      <c r="K33" s="45"/>
      <c r="L33" s="45"/>
      <c r="M33" s="45"/>
      <c r="N33" s="43">
        <v>107.3505</v>
      </c>
      <c r="O33" s="43">
        <v>14315.606599999999</v>
      </c>
      <c r="P33" s="43">
        <v>21</v>
      </c>
      <c r="Q33" s="43">
        <v>33</v>
      </c>
      <c r="R33" s="44">
        <v>-36.363636363636402</v>
      </c>
      <c r="S33" s="43">
        <v>5.11192857142857</v>
      </c>
      <c r="T33" s="43">
        <v>4.32861212121212</v>
      </c>
      <c r="U33" s="46">
        <v>15.323305857490601</v>
      </c>
    </row>
    <row r="34" spans="1:21" ht="12" thickBot="1">
      <c r="A34" s="71"/>
      <c r="B34" s="60" t="s">
        <v>40</v>
      </c>
      <c r="C34" s="61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3">
        <v>25.9</v>
      </c>
      <c r="P34" s="45"/>
      <c r="Q34" s="45"/>
      <c r="R34" s="45"/>
      <c r="S34" s="45"/>
      <c r="T34" s="45"/>
      <c r="U34" s="47"/>
    </row>
    <row r="35" spans="1:21" ht="12" thickBot="1">
      <c r="A35" s="71"/>
      <c r="B35" s="60" t="s">
        <v>32</v>
      </c>
      <c r="C35" s="61"/>
      <c r="D35" s="43">
        <v>190439.64009999999</v>
      </c>
      <c r="E35" s="43">
        <v>169909</v>
      </c>
      <c r="F35" s="44">
        <v>112.083315245219</v>
      </c>
      <c r="G35" s="45"/>
      <c r="H35" s="45"/>
      <c r="I35" s="43">
        <v>21687.909899999999</v>
      </c>
      <c r="J35" s="44">
        <v>11.3883379996999</v>
      </c>
      <c r="K35" s="45"/>
      <c r="L35" s="45"/>
      <c r="M35" s="45"/>
      <c r="N35" s="43">
        <v>190439.64009999999</v>
      </c>
      <c r="O35" s="43">
        <v>13567112.038799999</v>
      </c>
      <c r="P35" s="43">
        <v>16111</v>
      </c>
      <c r="Q35" s="43">
        <v>19085</v>
      </c>
      <c r="R35" s="44">
        <v>-15.582918522399799</v>
      </c>
      <c r="S35" s="43">
        <v>11.820472974986</v>
      </c>
      <c r="T35" s="43">
        <v>20.028215048467398</v>
      </c>
      <c r="U35" s="46">
        <v>-69.436663751528499</v>
      </c>
    </row>
    <row r="36" spans="1:21" ht="12" customHeight="1" thickBot="1">
      <c r="A36" s="71"/>
      <c r="B36" s="60" t="s">
        <v>41</v>
      </c>
      <c r="C36" s="61"/>
      <c r="D36" s="45"/>
      <c r="E36" s="43">
        <v>884717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71"/>
      <c r="B37" s="60" t="s">
        <v>42</v>
      </c>
      <c r="C37" s="61"/>
      <c r="D37" s="45"/>
      <c r="E37" s="43">
        <v>317626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71"/>
      <c r="B38" s="60" t="s">
        <v>43</v>
      </c>
      <c r="C38" s="61"/>
      <c r="D38" s="45"/>
      <c r="E38" s="43">
        <v>342166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71"/>
      <c r="B39" s="60" t="s">
        <v>33</v>
      </c>
      <c r="C39" s="61"/>
      <c r="D39" s="43">
        <v>649087.18059999996</v>
      </c>
      <c r="E39" s="43">
        <v>604913</v>
      </c>
      <c r="F39" s="44">
        <v>107.302567575833</v>
      </c>
      <c r="G39" s="45"/>
      <c r="H39" s="45"/>
      <c r="I39" s="43">
        <v>42222.729299999999</v>
      </c>
      <c r="J39" s="44">
        <v>6.5049396386122398</v>
      </c>
      <c r="K39" s="45"/>
      <c r="L39" s="45"/>
      <c r="M39" s="45"/>
      <c r="N39" s="43">
        <v>649087.18059999996</v>
      </c>
      <c r="O39" s="43">
        <v>40075168.416699998</v>
      </c>
      <c r="P39" s="43">
        <v>869</v>
      </c>
      <c r="Q39" s="43">
        <v>776</v>
      </c>
      <c r="R39" s="44">
        <v>11.9845360824742</v>
      </c>
      <c r="S39" s="43">
        <v>746.93576593785997</v>
      </c>
      <c r="T39" s="43">
        <v>1403.4792923969101</v>
      </c>
      <c r="U39" s="46">
        <v>-87.898257975996898</v>
      </c>
    </row>
    <row r="40" spans="1:21" ht="12" thickBot="1">
      <c r="A40" s="71"/>
      <c r="B40" s="60" t="s">
        <v>34</v>
      </c>
      <c r="C40" s="61"/>
      <c r="D40" s="43">
        <v>565077.99950000003</v>
      </c>
      <c r="E40" s="43">
        <v>792494</v>
      </c>
      <c r="F40" s="44">
        <v>71.303757441696703</v>
      </c>
      <c r="G40" s="45"/>
      <c r="H40" s="45"/>
      <c r="I40" s="43">
        <v>38133.290699999998</v>
      </c>
      <c r="J40" s="44">
        <v>6.7483233701792704</v>
      </c>
      <c r="K40" s="45"/>
      <c r="L40" s="45"/>
      <c r="M40" s="45"/>
      <c r="N40" s="43">
        <v>565077.99950000003</v>
      </c>
      <c r="O40" s="43">
        <v>53929688.956500001</v>
      </c>
      <c r="P40" s="43">
        <v>2932</v>
      </c>
      <c r="Q40" s="43">
        <v>3063</v>
      </c>
      <c r="R40" s="44">
        <v>-4.2768527587332601</v>
      </c>
      <c r="S40" s="43">
        <v>192.727830661664</v>
      </c>
      <c r="T40" s="43">
        <v>195.76460342801201</v>
      </c>
      <c r="U40" s="46">
        <v>-1.57567942103726</v>
      </c>
    </row>
    <row r="41" spans="1:21" ht="12" thickBot="1">
      <c r="A41" s="71"/>
      <c r="B41" s="60" t="s">
        <v>44</v>
      </c>
      <c r="C41" s="61"/>
      <c r="D41" s="45"/>
      <c r="E41" s="43">
        <v>284934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71"/>
      <c r="B42" s="60" t="s">
        <v>45</v>
      </c>
      <c r="C42" s="61"/>
      <c r="D42" s="45"/>
      <c r="E42" s="43">
        <v>106806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2"/>
      <c r="B43" s="60" t="s">
        <v>35</v>
      </c>
      <c r="C43" s="61"/>
      <c r="D43" s="48">
        <v>72240.070399999997</v>
      </c>
      <c r="E43" s="49"/>
      <c r="F43" s="49"/>
      <c r="G43" s="49"/>
      <c r="H43" s="49"/>
      <c r="I43" s="48">
        <v>11932.050999999999</v>
      </c>
      <c r="J43" s="50">
        <v>16.517219507028599</v>
      </c>
      <c r="K43" s="49"/>
      <c r="L43" s="49"/>
      <c r="M43" s="49"/>
      <c r="N43" s="48">
        <v>72240.070399999997</v>
      </c>
      <c r="O43" s="48">
        <v>4588398.5694000004</v>
      </c>
      <c r="P43" s="48">
        <v>45</v>
      </c>
      <c r="Q43" s="48">
        <v>39</v>
      </c>
      <c r="R43" s="50">
        <v>15.384615384615399</v>
      </c>
      <c r="S43" s="48">
        <v>1605.33489777778</v>
      </c>
      <c r="T43" s="48">
        <v>1080.78403076923</v>
      </c>
      <c r="U43" s="51">
        <v>32.675478975425499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107429</v>
      </c>
      <c r="D2" s="54">
        <v>1026587.5620641001</v>
      </c>
      <c r="E2" s="54">
        <v>828453.33786666696</v>
      </c>
      <c r="F2" s="54">
        <v>198134.22419743601</v>
      </c>
      <c r="G2" s="54">
        <v>828453.33786666696</v>
      </c>
      <c r="H2" s="54">
        <v>0.19300275156174501</v>
      </c>
    </row>
    <row r="3" spans="1:8" ht="14.25">
      <c r="A3" s="54">
        <v>2</v>
      </c>
      <c r="B3" s="55">
        <v>13</v>
      </c>
      <c r="C3" s="54">
        <v>57725.45</v>
      </c>
      <c r="D3" s="54">
        <v>333485.69755934499</v>
      </c>
      <c r="E3" s="54">
        <v>288787.28144967102</v>
      </c>
      <c r="F3" s="54">
        <v>44698.416109673999</v>
      </c>
      <c r="G3" s="54">
        <v>288787.28144967102</v>
      </c>
      <c r="H3" s="54">
        <v>0.13403398237707001</v>
      </c>
    </row>
    <row r="4" spans="1:8" ht="14.25">
      <c r="A4" s="54">
        <v>3</v>
      </c>
      <c r="B4" s="55">
        <v>14</v>
      </c>
      <c r="C4" s="54">
        <v>160662</v>
      </c>
      <c r="D4" s="54">
        <v>210877.040469231</v>
      </c>
      <c r="E4" s="54">
        <v>173791.84048803401</v>
      </c>
      <c r="F4" s="54">
        <v>37085.199981196602</v>
      </c>
      <c r="G4" s="54">
        <v>173791.84048803401</v>
      </c>
      <c r="H4" s="54">
        <v>0.175861724437506</v>
      </c>
    </row>
    <row r="5" spans="1:8" ht="14.25">
      <c r="A5" s="54">
        <v>4</v>
      </c>
      <c r="B5" s="55">
        <v>15</v>
      </c>
      <c r="C5" s="54">
        <v>4970</v>
      </c>
      <c r="D5" s="54">
        <v>79268.017417842799</v>
      </c>
      <c r="E5" s="54">
        <v>63511.412378957699</v>
      </c>
      <c r="F5" s="54">
        <v>15756.6050388851</v>
      </c>
      <c r="G5" s="54">
        <v>63511.412378957699</v>
      </c>
      <c r="H5" s="54">
        <v>0.19877632306391399</v>
      </c>
    </row>
    <row r="6" spans="1:8" ht="14.25">
      <c r="A6" s="54">
        <v>5</v>
      </c>
      <c r="B6" s="55">
        <v>16</v>
      </c>
      <c r="C6" s="54">
        <v>6048</v>
      </c>
      <c r="D6" s="54">
        <v>289202.07873589703</v>
      </c>
      <c r="E6" s="54">
        <v>267112.35248119698</v>
      </c>
      <c r="F6" s="54">
        <v>22089.726254700901</v>
      </c>
      <c r="G6" s="54">
        <v>267112.35248119698</v>
      </c>
      <c r="H6" s="54">
        <v>7.6381630281687707E-2</v>
      </c>
    </row>
    <row r="7" spans="1:8" ht="14.25">
      <c r="A7" s="54">
        <v>6</v>
      </c>
      <c r="B7" s="55">
        <v>17</v>
      </c>
      <c r="C7" s="54">
        <v>33212</v>
      </c>
      <c r="D7" s="54">
        <v>441953.11206239299</v>
      </c>
      <c r="E7" s="54">
        <v>330600.049929915</v>
      </c>
      <c r="F7" s="54">
        <v>111353.062132479</v>
      </c>
      <c r="G7" s="54">
        <v>330600.049929915</v>
      </c>
      <c r="H7" s="54">
        <v>0.25195673272407698</v>
      </c>
    </row>
    <row r="8" spans="1:8" ht="14.25">
      <c r="A8" s="54">
        <v>7</v>
      </c>
      <c r="B8" s="55">
        <v>18</v>
      </c>
      <c r="C8" s="54">
        <v>59762</v>
      </c>
      <c r="D8" s="54">
        <v>168016.686509402</v>
      </c>
      <c r="E8" s="54">
        <v>142838.00865726499</v>
      </c>
      <c r="F8" s="54">
        <v>25178.6778521368</v>
      </c>
      <c r="G8" s="54">
        <v>142838.00865726499</v>
      </c>
      <c r="H8" s="54">
        <v>0.14985819786850699</v>
      </c>
    </row>
    <row r="9" spans="1:8" ht="14.25">
      <c r="A9" s="54">
        <v>8</v>
      </c>
      <c r="B9" s="55">
        <v>19</v>
      </c>
      <c r="C9" s="54">
        <v>33735</v>
      </c>
      <c r="D9" s="54">
        <v>123311.334028205</v>
      </c>
      <c r="E9" s="54">
        <v>107030.357329915</v>
      </c>
      <c r="F9" s="54">
        <v>16280.9766982906</v>
      </c>
      <c r="G9" s="54">
        <v>107030.357329915</v>
      </c>
      <c r="H9" s="54">
        <v>0.13203146999096299</v>
      </c>
    </row>
    <row r="10" spans="1:8" ht="14.25">
      <c r="A10" s="54">
        <v>9</v>
      </c>
      <c r="B10" s="55">
        <v>21</v>
      </c>
      <c r="C10" s="54">
        <v>320039</v>
      </c>
      <c r="D10" s="54">
        <v>1201409.406</v>
      </c>
      <c r="E10" s="54">
        <v>1135329.5676</v>
      </c>
      <c r="F10" s="54">
        <v>66079.838399999993</v>
      </c>
      <c r="G10" s="54">
        <v>1135329.5676</v>
      </c>
      <c r="H10" s="54">
        <v>5.50019319559081E-2</v>
      </c>
    </row>
    <row r="11" spans="1:8" ht="14.25">
      <c r="A11" s="54">
        <v>10</v>
      </c>
      <c r="B11" s="55">
        <v>22</v>
      </c>
      <c r="C11" s="54">
        <v>47241.77</v>
      </c>
      <c r="D11" s="54">
        <v>629730.55381538498</v>
      </c>
      <c r="E11" s="54">
        <v>554839.29644444399</v>
      </c>
      <c r="F11" s="54">
        <v>74891.257370940206</v>
      </c>
      <c r="G11" s="54">
        <v>554839.29644444399</v>
      </c>
      <c r="H11" s="54">
        <v>0.118925875387802</v>
      </c>
    </row>
    <row r="12" spans="1:8" ht="14.25">
      <c r="A12" s="54">
        <v>11</v>
      </c>
      <c r="B12" s="55">
        <v>23</v>
      </c>
      <c r="C12" s="54">
        <v>289132.48599999998</v>
      </c>
      <c r="D12" s="54">
        <v>2044718.1078000001</v>
      </c>
      <c r="E12" s="54">
        <v>1783169.2056</v>
      </c>
      <c r="F12" s="54">
        <v>261548.90220000001</v>
      </c>
      <c r="G12" s="54">
        <v>1783169.2056</v>
      </c>
      <c r="H12" s="54">
        <v>0.12791440600162299</v>
      </c>
    </row>
    <row r="13" spans="1:8" ht="14.25">
      <c r="A13" s="54">
        <v>12</v>
      </c>
      <c r="B13" s="55">
        <v>24</v>
      </c>
      <c r="C13" s="54">
        <v>27516</v>
      </c>
      <c r="D13" s="54">
        <v>698353.18003504304</v>
      </c>
      <c r="E13" s="54">
        <v>637729.84190598305</v>
      </c>
      <c r="F13" s="54">
        <v>60623.338129059797</v>
      </c>
      <c r="G13" s="54">
        <v>637729.84190598305</v>
      </c>
      <c r="H13" s="54">
        <v>8.6808995594489596E-2</v>
      </c>
    </row>
    <row r="14" spans="1:8" ht="14.25">
      <c r="A14" s="54">
        <v>13</v>
      </c>
      <c r="B14" s="55">
        <v>25</v>
      </c>
      <c r="C14" s="54">
        <v>105926</v>
      </c>
      <c r="D14" s="54">
        <v>1449789.5658</v>
      </c>
      <c r="E14" s="54">
        <v>1416449.8802</v>
      </c>
      <c r="F14" s="54">
        <v>33339.685599999997</v>
      </c>
      <c r="G14" s="54">
        <v>1416449.8802</v>
      </c>
      <c r="H14" s="54">
        <v>2.2996223994482302E-2</v>
      </c>
    </row>
    <row r="15" spans="1:8" ht="14.25">
      <c r="A15" s="54">
        <v>14</v>
      </c>
      <c r="B15" s="55">
        <v>26</v>
      </c>
      <c r="C15" s="54">
        <v>92494</v>
      </c>
      <c r="D15" s="54">
        <v>433850.07743594999</v>
      </c>
      <c r="E15" s="54">
        <v>384136.097551963</v>
      </c>
      <c r="F15" s="54">
        <v>49713.979883987602</v>
      </c>
      <c r="G15" s="54">
        <v>384136.097551963</v>
      </c>
      <c r="H15" s="54">
        <v>0.114587924422641</v>
      </c>
    </row>
    <row r="16" spans="1:8" ht="14.25">
      <c r="A16" s="54">
        <v>15</v>
      </c>
      <c r="B16" s="55">
        <v>27</v>
      </c>
      <c r="C16" s="54">
        <v>239207.12599999999</v>
      </c>
      <c r="D16" s="54">
        <v>1382709.0255637199</v>
      </c>
      <c r="E16" s="54">
        <v>1197026.5999141601</v>
      </c>
      <c r="F16" s="54">
        <v>185682.42564955799</v>
      </c>
      <c r="G16" s="54">
        <v>1197026.5999141601</v>
      </c>
      <c r="H16" s="54">
        <v>0.13428886498651199</v>
      </c>
    </row>
    <row r="17" spans="1:8" ht="14.25">
      <c r="A17" s="54">
        <v>16</v>
      </c>
      <c r="B17" s="55">
        <v>29</v>
      </c>
      <c r="C17" s="54">
        <v>382969</v>
      </c>
      <c r="D17" s="54">
        <v>4488472.7454170901</v>
      </c>
      <c r="E17" s="54">
        <v>4122829.0749461502</v>
      </c>
      <c r="F17" s="54">
        <v>365643.67047094001</v>
      </c>
      <c r="G17" s="54">
        <v>4122829.0749461502</v>
      </c>
      <c r="H17" s="54">
        <v>8.1462825154564406E-2</v>
      </c>
    </row>
    <row r="18" spans="1:8" ht="14.25">
      <c r="A18" s="54">
        <v>17</v>
      </c>
      <c r="B18" s="55">
        <v>31</v>
      </c>
      <c r="C18" s="54">
        <v>58875.127999999997</v>
      </c>
      <c r="D18" s="54">
        <v>376813.832241358</v>
      </c>
      <c r="E18" s="54">
        <v>316120.16074544098</v>
      </c>
      <c r="F18" s="54">
        <v>60693.671495917697</v>
      </c>
      <c r="G18" s="54">
        <v>316120.16074544098</v>
      </c>
      <c r="H18" s="54">
        <v>0.161070709997296</v>
      </c>
    </row>
    <row r="19" spans="1:8" ht="14.25">
      <c r="A19" s="54">
        <v>18</v>
      </c>
      <c r="B19" s="55">
        <v>32</v>
      </c>
      <c r="C19" s="54">
        <v>16146.475</v>
      </c>
      <c r="D19" s="54">
        <v>264271.47019782203</v>
      </c>
      <c r="E19" s="54">
        <v>236007.38699663201</v>
      </c>
      <c r="F19" s="54">
        <v>28264.083201189202</v>
      </c>
      <c r="G19" s="54">
        <v>236007.38699663201</v>
      </c>
      <c r="H19" s="54">
        <v>0.106950943966944</v>
      </c>
    </row>
    <row r="20" spans="1:8" ht="14.25">
      <c r="A20" s="54">
        <v>19</v>
      </c>
      <c r="B20" s="55">
        <v>33</v>
      </c>
      <c r="C20" s="54">
        <v>41015.436999999998</v>
      </c>
      <c r="D20" s="54">
        <v>484953.93575191702</v>
      </c>
      <c r="E20" s="54">
        <v>376416.75721777801</v>
      </c>
      <c r="F20" s="54">
        <v>108537.17853413901</v>
      </c>
      <c r="G20" s="54">
        <v>376416.75721777801</v>
      </c>
      <c r="H20" s="54">
        <v>0.22380925389512099</v>
      </c>
    </row>
    <row r="21" spans="1:8" ht="14.25">
      <c r="A21" s="54">
        <v>20</v>
      </c>
      <c r="B21" s="55">
        <v>34</v>
      </c>
      <c r="C21" s="54">
        <v>77008.498999999996</v>
      </c>
      <c r="D21" s="54">
        <v>374945.67374345398</v>
      </c>
      <c r="E21" s="54">
        <v>265319.495081153</v>
      </c>
      <c r="F21" s="54">
        <v>109626.17866229999</v>
      </c>
      <c r="G21" s="54">
        <v>265319.495081153</v>
      </c>
      <c r="H21" s="54">
        <v>0.29237883335949399</v>
      </c>
    </row>
    <row r="22" spans="1:8" ht="14.25">
      <c r="A22" s="54">
        <v>21</v>
      </c>
      <c r="B22" s="55">
        <v>35</v>
      </c>
      <c r="C22" s="54">
        <v>45853.063999999998</v>
      </c>
      <c r="D22" s="54">
        <v>1114860.7099911501</v>
      </c>
      <c r="E22" s="54">
        <v>1051473.2496282</v>
      </c>
      <c r="F22" s="54">
        <v>63387.460362954102</v>
      </c>
      <c r="G22" s="54">
        <v>1051473.2496282</v>
      </c>
      <c r="H22" s="54">
        <v>5.6856843007282297E-2</v>
      </c>
    </row>
    <row r="23" spans="1:8" ht="14.25">
      <c r="A23" s="54">
        <v>22</v>
      </c>
      <c r="B23" s="55">
        <v>36</v>
      </c>
      <c r="C23" s="54">
        <v>199236.43799999999</v>
      </c>
      <c r="D23" s="54">
        <v>818672.02255840704</v>
      </c>
      <c r="E23" s="54">
        <v>687376.83510077896</v>
      </c>
      <c r="F23" s="54">
        <v>131295.18745762901</v>
      </c>
      <c r="G23" s="54">
        <v>687376.83510077896</v>
      </c>
      <c r="H23" s="54">
        <v>0.16037580843097801</v>
      </c>
    </row>
    <row r="24" spans="1:8" ht="14.25">
      <c r="A24" s="54">
        <v>23</v>
      </c>
      <c r="B24" s="55">
        <v>37</v>
      </c>
      <c r="C24" s="54">
        <v>167752.57500000001</v>
      </c>
      <c r="D24" s="54">
        <v>1367675.0794619501</v>
      </c>
      <c r="E24" s="54">
        <v>1149584.47677489</v>
      </c>
      <c r="F24" s="54">
        <v>218090.60268705399</v>
      </c>
      <c r="G24" s="54">
        <v>1149584.47677489</v>
      </c>
      <c r="H24" s="54">
        <v>0.15946082952162299</v>
      </c>
    </row>
    <row r="25" spans="1:8" ht="14.25">
      <c r="A25" s="54">
        <v>24</v>
      </c>
      <c r="B25" s="55">
        <v>38</v>
      </c>
      <c r="C25" s="54">
        <v>251691.856</v>
      </c>
      <c r="D25" s="54">
        <v>1237136.0812876101</v>
      </c>
      <c r="E25" s="54">
        <v>1197907.24830885</v>
      </c>
      <c r="F25" s="54">
        <v>39228.8329787611</v>
      </c>
      <c r="G25" s="54">
        <v>1197907.24830885</v>
      </c>
      <c r="H25" s="54">
        <v>3.1709392016060003E-2</v>
      </c>
    </row>
    <row r="26" spans="1:8" ht="14.25">
      <c r="A26" s="54">
        <v>25</v>
      </c>
      <c r="B26" s="55">
        <v>39</v>
      </c>
      <c r="C26" s="54">
        <v>99877.409</v>
      </c>
      <c r="D26" s="54">
        <v>166728.49055429199</v>
      </c>
      <c r="E26" s="54">
        <v>127340.681677284</v>
      </c>
      <c r="F26" s="54">
        <v>39387.808877008698</v>
      </c>
      <c r="G26" s="54">
        <v>127340.681677284</v>
      </c>
      <c r="H26" s="54">
        <v>0.23623922189940699</v>
      </c>
    </row>
    <row r="27" spans="1:8" ht="14.25">
      <c r="A27" s="54">
        <v>26</v>
      </c>
      <c r="B27" s="55">
        <v>40</v>
      </c>
      <c r="C27" s="54">
        <v>31.02</v>
      </c>
      <c r="D27" s="54">
        <v>107.3506</v>
      </c>
      <c r="E27" s="54">
        <v>86.396000000000001</v>
      </c>
      <c r="F27" s="54">
        <v>20.954599999999999</v>
      </c>
      <c r="G27" s="54">
        <v>86.396000000000001</v>
      </c>
      <c r="H27" s="54">
        <v>0.19519779116278799</v>
      </c>
    </row>
    <row r="28" spans="1:8" ht="14.25">
      <c r="A28" s="54">
        <v>27</v>
      </c>
      <c r="B28" s="55">
        <v>42</v>
      </c>
      <c r="C28" s="54">
        <v>12705.576999999999</v>
      </c>
      <c r="D28" s="54">
        <v>190439.639</v>
      </c>
      <c r="E28" s="54">
        <v>168751.73800000001</v>
      </c>
      <c r="F28" s="54">
        <v>21687.901000000002</v>
      </c>
      <c r="G28" s="54">
        <v>168751.73800000001</v>
      </c>
      <c r="H28" s="54">
        <v>0.113883333920834</v>
      </c>
    </row>
    <row r="29" spans="1:8" ht="14.25">
      <c r="A29" s="54">
        <v>28</v>
      </c>
      <c r="B29" s="55">
        <v>75</v>
      </c>
      <c r="C29" s="54">
        <v>890</v>
      </c>
      <c r="D29" s="54">
        <v>649087.17948717903</v>
      </c>
      <c r="E29" s="54">
        <v>606864.45641025598</v>
      </c>
      <c r="F29" s="54">
        <v>42222.723076923103</v>
      </c>
      <c r="G29" s="54">
        <v>606864.45641025598</v>
      </c>
      <c r="H29" s="54">
        <v>6.5049386910217097E-2</v>
      </c>
    </row>
    <row r="30" spans="1:8" ht="14.25">
      <c r="A30" s="54">
        <v>29</v>
      </c>
      <c r="B30" s="55">
        <v>76</v>
      </c>
      <c r="C30" s="54">
        <v>3036</v>
      </c>
      <c r="D30" s="54">
        <v>565077.98854017095</v>
      </c>
      <c r="E30" s="54">
        <v>526944.71157265001</v>
      </c>
      <c r="F30" s="54">
        <v>38133.2769675214</v>
      </c>
      <c r="G30" s="54">
        <v>526944.71157265001</v>
      </c>
      <c r="H30" s="54">
        <v>6.7483210708729494E-2</v>
      </c>
    </row>
    <row r="31" spans="1:8" ht="14.25">
      <c r="A31" s="54">
        <v>30</v>
      </c>
      <c r="B31" s="55">
        <v>99</v>
      </c>
      <c r="C31" s="54">
        <v>45</v>
      </c>
      <c r="D31" s="54">
        <v>72240.070493911204</v>
      </c>
      <c r="E31" s="54">
        <v>60308.019514408901</v>
      </c>
      <c r="F31" s="54">
        <v>11932.050979502301</v>
      </c>
      <c r="G31" s="54">
        <v>60308.019514408901</v>
      </c>
      <c r="H31" s="54">
        <v>0.16517219457182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2013-09-10T02:17:34Z</dcterms:modified>
</cp:coreProperties>
</file>