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0" l="1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<sst xmlns="http://schemas.openxmlformats.org/spreadsheetml/2006/main" count="114" uniqueCount="71">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</sst>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  <xf numFmtId="0" fontId="29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30" fillId="0" borderId="0" xfId="0" applyNumberFormat="1" applyFont="1" applyAlignment="1"/>
    <xf numFmtId="1" fontId="30" fillId="0" borderId="0" xfId="0" applyNumberFormat="1" applyFont="1" applyAlignment="1"/>
    <xf numFmtId="0" fontId="31" fillId="0" borderId="0" xfId="0" applyNumberFormat="1" applyFont="1" applyAlignment="1"/>
    <xf numFmtId="1" fontId="31" fillId="0" borderId="0" xfId="0" applyNumberFormat="1" applyFont="1" applyAlignment="1"/>
  </cellXfs>
  <cellStyles count="47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3" xfId="45"/>
    <cellStyle name="常规 5" xfId="46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38" Type="http://schemas.openxmlformats.org/officeDocument/2006/relationships/image" Target="cid:dc21cebf13" TargetMode="External"/><Relationship Id="rId154" Type="http://schemas.openxmlformats.org/officeDocument/2006/relationships/image" Target="cid:ed79471e13" TargetMode="External"/><Relationship Id="rId159" Type="http://schemas.openxmlformats.org/officeDocument/2006/relationships/hyperlink" Target="cid:241931c2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28" Type="http://schemas.openxmlformats.org/officeDocument/2006/relationships/image" Target="cid:b8b36ae913" TargetMode="External"/><Relationship Id="rId144" Type="http://schemas.openxmlformats.org/officeDocument/2006/relationships/image" Target="cid:e2636a67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65" Type="http://schemas.openxmlformats.org/officeDocument/2006/relationships/hyperlink" Target="cid:a9baa6a2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18" Type="http://schemas.openxmlformats.org/officeDocument/2006/relationships/image" Target="cid:9ef219cb13" TargetMode="External"/><Relationship Id="rId134" Type="http://schemas.openxmlformats.org/officeDocument/2006/relationships/image" Target="cid:c8af4f1913" TargetMode="External"/><Relationship Id="rId139" Type="http://schemas.openxmlformats.org/officeDocument/2006/relationships/hyperlink" Target="cid:dc24c3602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55" Type="http://schemas.openxmlformats.org/officeDocument/2006/relationships/hyperlink" Target="cid:f09b1ba62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45" Type="http://schemas.openxmlformats.org/officeDocument/2006/relationships/hyperlink" Target="cid:e293c4ee2" TargetMode="External"/><Relationship Id="rId161" Type="http://schemas.openxmlformats.org/officeDocument/2006/relationships/hyperlink" Target="cid:55eaf9a2" TargetMode="External"/><Relationship Id="rId166" Type="http://schemas.openxmlformats.org/officeDocument/2006/relationships/image" Target="cid:a9baa8e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64" Type="http://schemas.openxmlformats.org/officeDocument/2006/relationships/image" Target="cid:a6fd2fd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3" Type="http://schemas.openxmlformats.org/officeDocument/2006/relationships/image" Target="cid:650096f0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6" sqref="N6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53" t="s">
        <v>4</v>
      </c>
      <c r="D2" s="53"/>
      <c r="E2" s="13"/>
      <c r="F2" s="24"/>
      <c r="G2" s="14"/>
      <c r="H2" s="24"/>
      <c r="I2" s="20"/>
      <c r="J2" s="21"/>
      <c r="K2" s="22"/>
      <c r="L2" s="22"/>
    </row>
    <row r="3" spans="1:12">
      <c r="A3" s="54" t="s">
        <v>5</v>
      </c>
      <c r="B3" s="54"/>
      <c r="C3" s="54"/>
      <c r="D3" s="54"/>
      <c r="E3" s="15">
        <f>RA!D7</f>
        <v>14300756.818299999</v>
      </c>
      <c r="F3" s="25">
        <f>RA!I7</f>
        <v>-7959308678.1032</v>
      </c>
      <c r="G3" s="16">
        <f>E3-F3</f>
        <v>7973609434.9215002</v>
      </c>
      <c r="H3" s="27">
        <f>RA!J7</f>
        <v>-55656.555658075697</v>
      </c>
      <c r="I3" s="20">
        <f>SUM(I4:I39)</f>
        <v>14300759.976161962</v>
      </c>
      <c r="J3" s="21">
        <f>SUM(J4:J39)</f>
        <v>7973609434.8587074</v>
      </c>
      <c r="K3" s="22">
        <f>E3-I3</f>
        <v>-3.1578619629144669</v>
      </c>
      <c r="L3" s="22">
        <f>G3-J3</f>
        <v>6.2792778015136719E-2</v>
      </c>
    </row>
    <row r="4" spans="1:12">
      <c r="A4" s="55">
        <f>RA!A8</f>
        <v>41527</v>
      </c>
      <c r="B4" s="12">
        <v>12</v>
      </c>
      <c r="C4" s="52" t="s">
        <v>6</v>
      </c>
      <c r="D4" s="52"/>
      <c r="E4" s="15">
        <f>RA!D8</f>
        <v>552644.08120000002</v>
      </c>
      <c r="F4" s="25">
        <f>RA!I8</f>
        <v>119974.98330000001</v>
      </c>
      <c r="G4" s="16">
        <f t="shared" ref="G4:G39" si="0">E4-F4</f>
        <v>432669.09789999999</v>
      </c>
      <c r="H4" s="27">
        <f>RA!J8</f>
        <v>21.709267751405001</v>
      </c>
      <c r="I4" s="20">
        <f>VLOOKUP(B4,RMS!B:D,3,FALSE)</f>
        <v>552644.55956324795</v>
      </c>
      <c r="J4" s="21">
        <f>VLOOKUP(B4,RMS!B:E,4,FALSE)</f>
        <v>432669.09418205102</v>
      </c>
      <c r="K4" s="22">
        <f t="shared" ref="K4:K39" si="1">E4-I4</f>
        <v>-0.47836324793752283</v>
      </c>
      <c r="L4" s="22">
        <f t="shared" ref="L4:L39" si="2">G4-J4</f>
        <v>3.7179489736445248E-3</v>
      </c>
    </row>
    <row r="5" spans="1:12">
      <c r="A5" s="55"/>
      <c r="B5" s="12">
        <v>13</v>
      </c>
      <c r="C5" s="52" t="s">
        <v>7</v>
      </c>
      <c r="D5" s="52"/>
      <c r="E5" s="15">
        <f>RA!D9</f>
        <v>85126.742199999993</v>
      </c>
      <c r="F5" s="25">
        <f>RA!I9</f>
        <v>13830.7096</v>
      </c>
      <c r="G5" s="16">
        <f t="shared" si="0"/>
        <v>71296.032599999991</v>
      </c>
      <c r="H5" s="27">
        <f>RA!J9</f>
        <v>16.247197111696799</v>
      </c>
      <c r="I5" s="20">
        <f>VLOOKUP(B5,RMS!B:D,3,FALSE)</f>
        <v>85126.754283185801</v>
      </c>
      <c r="J5" s="21">
        <f>VLOOKUP(B5,RMS!B:E,4,FALSE)</f>
        <v>71296.031549837397</v>
      </c>
      <c r="K5" s="22">
        <f t="shared" si="1"/>
        <v>-1.2083185807568952E-2</v>
      </c>
      <c r="L5" s="22">
        <f t="shared" si="2"/>
        <v>1.0501625947654247E-3</v>
      </c>
    </row>
    <row r="6" spans="1:12">
      <c r="A6" s="55"/>
      <c r="B6" s="12">
        <v>14</v>
      </c>
      <c r="C6" s="52" t="s">
        <v>8</v>
      </c>
      <c r="D6" s="52"/>
      <c r="E6" s="15">
        <f>RA!D10</f>
        <v>91551.07</v>
      </c>
      <c r="F6" s="25">
        <f>RA!I10</f>
        <v>20373.612000000001</v>
      </c>
      <c r="G6" s="16">
        <f t="shared" si="0"/>
        <v>71177.458000000013</v>
      </c>
      <c r="H6" s="27">
        <f>RA!J10</f>
        <v>22.253821828625298</v>
      </c>
      <c r="I6" s="20">
        <f>VLOOKUP(B6,RMS!B:D,3,FALSE)</f>
        <v>91553.003503418804</v>
      </c>
      <c r="J6" s="21">
        <f>VLOOKUP(B6,RMS!B:E,4,FALSE)</f>
        <v>71177.458006837594</v>
      </c>
      <c r="K6" s="22">
        <f t="shared" si="1"/>
        <v>-1.933503418797045</v>
      </c>
      <c r="L6" s="22">
        <f t="shared" si="2"/>
        <v>-6.8375811679288745E-6</v>
      </c>
    </row>
    <row r="7" spans="1:12">
      <c r="A7" s="55"/>
      <c r="B7" s="12">
        <v>15</v>
      </c>
      <c r="C7" s="52" t="s">
        <v>9</v>
      </c>
      <c r="D7" s="52"/>
      <c r="E7" s="15">
        <f>RA!D11</f>
        <v>42311.705199999997</v>
      </c>
      <c r="F7" s="25">
        <f>RA!I11</f>
        <v>8507.1764999999996</v>
      </c>
      <c r="G7" s="16">
        <f t="shared" si="0"/>
        <v>33804.528699999995</v>
      </c>
      <c r="H7" s="27">
        <f>RA!J11</f>
        <v>20.105964672867898</v>
      </c>
      <c r="I7" s="20">
        <f>VLOOKUP(B7,RMS!B:D,3,FALSE)</f>
        <v>42311.727656788396</v>
      </c>
      <c r="J7" s="21">
        <f>VLOOKUP(B7,RMS!B:E,4,FALSE)</f>
        <v>33804.529102775901</v>
      </c>
      <c r="K7" s="22">
        <f t="shared" si="1"/>
        <v>-2.2456788399722427E-2</v>
      </c>
      <c r="L7" s="22">
        <f t="shared" si="2"/>
        <v>-4.0277590596815571E-4</v>
      </c>
    </row>
    <row r="8" spans="1:12">
      <c r="A8" s="55"/>
      <c r="B8" s="12">
        <v>16</v>
      </c>
      <c r="C8" s="52" t="s">
        <v>10</v>
      </c>
      <c r="D8" s="52"/>
      <c r="E8" s="15">
        <f>RA!D12</f>
        <v>166410.57180000001</v>
      </c>
      <c r="F8" s="25">
        <f>RA!I12</f>
        <v>15790.4244</v>
      </c>
      <c r="G8" s="16">
        <f t="shared" si="0"/>
        <v>150620.14740000002</v>
      </c>
      <c r="H8" s="27">
        <f>RA!J12</f>
        <v>9.4888348914380707</v>
      </c>
      <c r="I8" s="20">
        <f>VLOOKUP(B8,RMS!B:D,3,FALSE)</f>
        <v>166410.57631452999</v>
      </c>
      <c r="J8" s="21">
        <f>VLOOKUP(B8,RMS!B:E,4,FALSE)</f>
        <v>150620.14693162401</v>
      </c>
      <c r="K8" s="22">
        <f t="shared" si="1"/>
        <v>-4.5145299809519202E-3</v>
      </c>
      <c r="L8" s="22">
        <f t="shared" si="2"/>
        <v>4.6837600530125201E-4</v>
      </c>
    </row>
    <row r="9" spans="1:12">
      <c r="A9" s="55"/>
      <c r="B9" s="12">
        <v>17</v>
      </c>
      <c r="C9" s="52" t="s">
        <v>11</v>
      </c>
      <c r="D9" s="52"/>
      <c r="E9" s="15">
        <f>RA!D13</f>
        <v>233883.39189999999</v>
      </c>
      <c r="F9" s="25">
        <f>RA!I13</f>
        <v>60652.541100000002</v>
      </c>
      <c r="G9" s="16">
        <f t="shared" si="0"/>
        <v>173230.85079999999</v>
      </c>
      <c r="H9" s="27">
        <f>RA!J13</f>
        <v>25.932812333221499</v>
      </c>
      <c r="I9" s="20">
        <f>VLOOKUP(B9,RMS!B:D,3,FALSE)</f>
        <v>233883.54423589699</v>
      </c>
      <c r="J9" s="21">
        <f>VLOOKUP(B9,RMS!B:E,4,FALSE)</f>
        <v>173230.85055897399</v>
      </c>
      <c r="K9" s="22">
        <f t="shared" si="1"/>
        <v>-0.15233589700073935</v>
      </c>
      <c r="L9" s="22">
        <f t="shared" si="2"/>
        <v>2.4102599127218127E-4</v>
      </c>
    </row>
    <row r="10" spans="1:12">
      <c r="A10" s="55"/>
      <c r="B10" s="12">
        <v>18</v>
      </c>
      <c r="C10" s="52" t="s">
        <v>12</v>
      </c>
      <c r="D10" s="52"/>
      <c r="E10" s="15">
        <f>RA!D14</f>
        <v>119700.0612</v>
      </c>
      <c r="F10" s="25">
        <f>RA!I14</f>
        <v>20241.849399999999</v>
      </c>
      <c r="G10" s="16">
        <f t="shared" si="0"/>
        <v>99458.21179999999</v>
      </c>
      <c r="H10" s="27">
        <f>RA!J14</f>
        <v>16.9104753974846</v>
      </c>
      <c r="I10" s="20">
        <f>VLOOKUP(B10,RMS!B:D,3,FALSE)</f>
        <v>119700.04944700901</v>
      </c>
      <c r="J10" s="21">
        <f>VLOOKUP(B10,RMS!B:E,4,FALSE)</f>
        <v>99458.213483760701</v>
      </c>
      <c r="K10" s="22">
        <f t="shared" si="1"/>
        <v>1.1752990991226397E-2</v>
      </c>
      <c r="L10" s="22">
        <f t="shared" si="2"/>
        <v>-1.6837607108755037E-3</v>
      </c>
    </row>
    <row r="11" spans="1:12">
      <c r="A11" s="55"/>
      <c r="B11" s="12">
        <v>19</v>
      </c>
      <c r="C11" s="52" t="s">
        <v>13</v>
      </c>
      <c r="D11" s="52"/>
      <c r="E11" s="15">
        <f>RA!D15</f>
        <v>66454.514999999999</v>
      </c>
      <c r="F11" s="25">
        <f>RA!I15</f>
        <v>12256.064200000001</v>
      </c>
      <c r="G11" s="16">
        <f t="shared" si="0"/>
        <v>54198.450799999999</v>
      </c>
      <c r="H11" s="27">
        <f>RA!J15</f>
        <v>18.442786317829601</v>
      </c>
      <c r="I11" s="20">
        <f>VLOOKUP(B11,RMS!B:D,3,FALSE)</f>
        <v>66454.542108547001</v>
      </c>
      <c r="J11" s="21">
        <f>VLOOKUP(B11,RMS!B:E,4,FALSE)</f>
        <v>54198.449869230797</v>
      </c>
      <c r="K11" s="22">
        <f t="shared" si="1"/>
        <v>-2.7108547001262195E-2</v>
      </c>
      <c r="L11" s="22">
        <f t="shared" si="2"/>
        <v>9.307692016591318E-4</v>
      </c>
    </row>
    <row r="12" spans="1:12">
      <c r="A12" s="55"/>
      <c r="B12" s="12">
        <v>21</v>
      </c>
      <c r="C12" s="52" t="s">
        <v>14</v>
      </c>
      <c r="D12" s="52"/>
      <c r="E12" s="15">
        <f>RA!D16</f>
        <v>631890.32689999999</v>
      </c>
      <c r="F12" s="25">
        <f>RA!I16</f>
        <v>58328.642599999999</v>
      </c>
      <c r="G12" s="16">
        <f t="shared" si="0"/>
        <v>573561.68429999996</v>
      </c>
      <c r="H12" s="27">
        <f>RA!J16</f>
        <v>9.2308174562752594</v>
      </c>
      <c r="I12" s="20">
        <f>VLOOKUP(B12,RMS!B:D,3,FALSE)</f>
        <v>631890.06909999996</v>
      </c>
      <c r="J12" s="21">
        <f>VLOOKUP(B12,RMS!B:E,4,FALSE)</f>
        <v>573561.68429999996</v>
      </c>
      <c r="K12" s="22">
        <f t="shared" si="1"/>
        <v>0.25780000002123415</v>
      </c>
      <c r="L12" s="22">
        <f t="shared" si="2"/>
        <v>0</v>
      </c>
    </row>
    <row r="13" spans="1:12">
      <c r="A13" s="55"/>
      <c r="B13" s="12">
        <v>22</v>
      </c>
      <c r="C13" s="52" t="s">
        <v>15</v>
      </c>
      <c r="D13" s="52"/>
      <c r="E13" s="15">
        <f>RA!D17</f>
        <v>925664.61939999997</v>
      </c>
      <c r="F13" s="25">
        <f>RA!I17</f>
        <v>56634.613100000002</v>
      </c>
      <c r="G13" s="16">
        <f t="shared" si="0"/>
        <v>869030.00630000001</v>
      </c>
      <c r="H13" s="27">
        <f>RA!J17</f>
        <v>6.1182648567371603</v>
      </c>
      <c r="I13" s="20">
        <f>VLOOKUP(B13,RMS!B:D,3,FALSE)</f>
        <v>925664.65743760695</v>
      </c>
      <c r="J13" s="21">
        <f>VLOOKUP(B13,RMS!B:E,4,FALSE)</f>
        <v>869030.01154358999</v>
      </c>
      <c r="K13" s="22">
        <f t="shared" si="1"/>
        <v>-3.8037606980651617E-2</v>
      </c>
      <c r="L13" s="22">
        <f t="shared" si="2"/>
        <v>-5.2435899851843715E-3</v>
      </c>
    </row>
    <row r="14" spans="1:12">
      <c r="A14" s="55"/>
      <c r="B14" s="12">
        <v>23</v>
      </c>
      <c r="C14" s="52" t="s">
        <v>16</v>
      </c>
      <c r="D14" s="52"/>
      <c r="E14" s="15">
        <f>RA!D18</f>
        <v>1229057.5460999999</v>
      </c>
      <c r="F14" s="25">
        <f>RA!I18</f>
        <v>192472.06030000001</v>
      </c>
      <c r="G14" s="16">
        <f t="shared" si="0"/>
        <v>1036585.4857999999</v>
      </c>
      <c r="H14" s="27">
        <f>RA!J18</f>
        <v>15.6601341337308</v>
      </c>
      <c r="I14" s="20">
        <f>VLOOKUP(B14,RMS!B:D,3,FALSE)</f>
        <v>1229057.5888</v>
      </c>
      <c r="J14" s="21">
        <f>VLOOKUP(B14,RMS!B:E,4,FALSE)</f>
        <v>1036585.4833</v>
      </c>
      <c r="K14" s="22">
        <f t="shared" si="1"/>
        <v>-4.2700000107288361E-2</v>
      </c>
      <c r="L14" s="22">
        <f t="shared" si="2"/>
        <v>2.4999999441206455E-3</v>
      </c>
    </row>
    <row r="15" spans="1:12">
      <c r="A15" s="55"/>
      <c r="B15" s="12">
        <v>24</v>
      </c>
      <c r="C15" s="52" t="s">
        <v>17</v>
      </c>
      <c r="D15" s="52"/>
      <c r="E15" s="15">
        <f>RA!D19</f>
        <v>506603.26510000002</v>
      </c>
      <c r="F15" s="25">
        <f>RA!I19</f>
        <v>36339.3387</v>
      </c>
      <c r="G15" s="16">
        <f t="shared" si="0"/>
        <v>470263.9264</v>
      </c>
      <c r="H15" s="27">
        <f>RA!J19</f>
        <v>7.1731355092681603</v>
      </c>
      <c r="I15" s="20">
        <f>VLOOKUP(B15,RMS!B:D,3,FALSE)</f>
        <v>506603.27096752101</v>
      </c>
      <c r="J15" s="21">
        <f>VLOOKUP(B15,RMS!B:E,4,FALSE)</f>
        <v>470263.92605299101</v>
      </c>
      <c r="K15" s="22">
        <f t="shared" si="1"/>
        <v>-5.867520987521857E-3</v>
      </c>
      <c r="L15" s="22">
        <f t="shared" si="2"/>
        <v>3.4700898686423898E-4</v>
      </c>
    </row>
    <row r="16" spans="1:12">
      <c r="A16" s="55"/>
      <c r="B16" s="12">
        <v>25</v>
      </c>
      <c r="C16" s="52" t="s">
        <v>18</v>
      </c>
      <c r="D16" s="52"/>
      <c r="E16" s="15">
        <f>RA!D20</f>
        <v>1071811.5373</v>
      </c>
      <c r="F16" s="25">
        <f>RA!I20</f>
        <v>32304.571899999999</v>
      </c>
      <c r="G16" s="16">
        <f t="shared" si="0"/>
        <v>1039506.9654</v>
      </c>
      <c r="H16" s="27">
        <f>RA!J20</f>
        <v>3.0140160630644499</v>
      </c>
      <c r="I16" s="20">
        <f>VLOOKUP(B16,RMS!B:D,3,FALSE)</f>
        <v>1071811.5138999999</v>
      </c>
      <c r="J16" s="21">
        <f>VLOOKUP(B16,RMS!B:E,4,FALSE)</f>
        <v>1039506.9654</v>
      </c>
      <c r="K16" s="22">
        <f t="shared" si="1"/>
        <v>2.3400000063702464E-2</v>
      </c>
      <c r="L16" s="22">
        <f t="shared" si="2"/>
        <v>0</v>
      </c>
    </row>
    <row r="17" spans="1:12">
      <c r="A17" s="55"/>
      <c r="B17" s="12">
        <v>26</v>
      </c>
      <c r="C17" s="52" t="s">
        <v>19</v>
      </c>
      <c r="D17" s="52"/>
      <c r="E17" s="15">
        <f>RA!D21</f>
        <v>326225.53200000001</v>
      </c>
      <c r="F17" s="25">
        <f>RA!I21</f>
        <v>39301.911200000002</v>
      </c>
      <c r="G17" s="16">
        <f t="shared" si="0"/>
        <v>286923.62080000003</v>
      </c>
      <c r="H17" s="27">
        <f>RA!J21</f>
        <v>12.0474663522045</v>
      </c>
      <c r="I17" s="20">
        <f>VLOOKUP(B17,RMS!B:D,3,FALSE)</f>
        <v>326225.418277074</v>
      </c>
      <c r="J17" s="21">
        <f>VLOOKUP(B17,RMS!B:E,4,FALSE)</f>
        <v>286923.62060780602</v>
      </c>
      <c r="K17" s="22">
        <f t="shared" si="1"/>
        <v>0.11372292600572109</v>
      </c>
      <c r="L17" s="22">
        <f t="shared" si="2"/>
        <v>1.921940129250288E-4</v>
      </c>
    </row>
    <row r="18" spans="1:12">
      <c r="A18" s="55"/>
      <c r="B18" s="12">
        <v>27</v>
      </c>
      <c r="C18" s="52" t="s">
        <v>20</v>
      </c>
      <c r="D18" s="52"/>
      <c r="E18" s="15">
        <f>RA!D22</f>
        <v>911477.89950000006</v>
      </c>
      <c r="F18" s="25">
        <f>RA!I22</f>
        <v>110577.2844</v>
      </c>
      <c r="G18" s="16">
        <f t="shared" si="0"/>
        <v>800900.61510000005</v>
      </c>
      <c r="H18" s="27">
        <f>RA!J22</f>
        <v>12.1316473455537</v>
      </c>
      <c r="I18" s="20">
        <f>VLOOKUP(B18,RMS!B:D,3,FALSE)</f>
        <v>911478.17422212404</v>
      </c>
      <c r="J18" s="21">
        <f>VLOOKUP(B18,RMS!B:E,4,FALSE)</f>
        <v>800900.61519380496</v>
      </c>
      <c r="K18" s="22">
        <f t="shared" si="1"/>
        <v>-0.27472212398424745</v>
      </c>
      <c r="L18" s="22">
        <f t="shared" si="2"/>
        <v>-9.3804905191063881E-5</v>
      </c>
    </row>
    <row r="19" spans="1:12">
      <c r="A19" s="55"/>
      <c r="B19" s="12">
        <v>29</v>
      </c>
      <c r="C19" s="52" t="s">
        <v>21</v>
      </c>
      <c r="D19" s="52"/>
      <c r="E19" s="15">
        <f>RA!D23</f>
        <v>1969526.4668000001</v>
      </c>
      <c r="F19" s="25">
        <f>RA!I23</f>
        <v>238627.19620000001</v>
      </c>
      <c r="G19" s="16">
        <f t="shared" si="0"/>
        <v>1730899.2705999999</v>
      </c>
      <c r="H19" s="27">
        <f>RA!J23</f>
        <v>12.115967986340999</v>
      </c>
      <c r="I19" s="20">
        <f>VLOOKUP(B19,RMS!B:D,3,FALSE)</f>
        <v>1969527.2955700899</v>
      </c>
      <c r="J19" s="21">
        <f>VLOOKUP(B19,RMS!B:E,4,FALSE)</f>
        <v>1730899.3018811999</v>
      </c>
      <c r="K19" s="22">
        <f t="shared" si="1"/>
        <v>-0.82877008989453316</v>
      </c>
      <c r="L19" s="22">
        <f t="shared" si="2"/>
        <v>-3.1281200004741549E-2</v>
      </c>
    </row>
    <row r="20" spans="1:12">
      <c r="A20" s="55"/>
      <c r="B20" s="12">
        <v>31</v>
      </c>
      <c r="C20" s="52" t="s">
        <v>22</v>
      </c>
      <c r="D20" s="52"/>
      <c r="E20" s="15">
        <f>RA!D24</f>
        <v>252302.40400000001</v>
      </c>
      <c r="F20" s="25">
        <f>RA!I24</f>
        <v>40770.559500000003</v>
      </c>
      <c r="G20" s="16">
        <f t="shared" si="0"/>
        <v>211531.84450000001</v>
      </c>
      <c r="H20" s="27">
        <f>RA!J24</f>
        <v>16.159401913586201</v>
      </c>
      <c r="I20" s="20">
        <f>VLOOKUP(B20,RMS!B:D,3,FALSE)</f>
        <v>252302.390771515</v>
      </c>
      <c r="J20" s="21">
        <f>VLOOKUP(B20,RMS!B:E,4,FALSE)</f>
        <v>211531.85092629999</v>
      </c>
      <c r="K20" s="22">
        <f t="shared" si="1"/>
        <v>1.322848501149565E-2</v>
      </c>
      <c r="L20" s="22">
        <f t="shared" si="2"/>
        <v>-6.4262999803759158E-3</v>
      </c>
    </row>
    <row r="21" spans="1:12">
      <c r="A21" s="55"/>
      <c r="B21" s="12">
        <v>32</v>
      </c>
      <c r="C21" s="52" t="s">
        <v>23</v>
      </c>
      <c r="D21" s="52"/>
      <c r="E21" s="15">
        <f>RA!D25</f>
        <v>194280.234</v>
      </c>
      <c r="F21" s="25">
        <f>RA!I25</f>
        <v>-7960954687.5859003</v>
      </c>
      <c r="G21" s="16">
        <f t="shared" si="0"/>
        <v>7961148967.8199005</v>
      </c>
      <c r="H21" s="27">
        <f>RA!J25</f>
        <v>-4097665.7911508898</v>
      </c>
      <c r="I21" s="20">
        <f>VLOOKUP(B21,RMS!B:D,3,FALSE)</f>
        <v>194280.22632307699</v>
      </c>
      <c r="J21" s="21">
        <f>VLOOKUP(B21,RMS!B:E,4,FALSE)</f>
        <v>7961148967.8209496</v>
      </c>
      <c r="K21" s="22">
        <f t="shared" si="1"/>
        <v>7.6769230072386563E-3</v>
      </c>
      <c r="L21" s="22">
        <f t="shared" si="2"/>
        <v>-1.049041748046875E-3</v>
      </c>
    </row>
    <row r="22" spans="1:12">
      <c r="A22" s="55"/>
      <c r="B22" s="12">
        <v>33</v>
      </c>
      <c r="C22" s="52" t="s">
        <v>24</v>
      </c>
      <c r="D22" s="52"/>
      <c r="E22" s="15">
        <f>RA!D26</f>
        <v>413146.11180000001</v>
      </c>
      <c r="F22" s="25">
        <f>RA!I26</f>
        <v>80845.809899999993</v>
      </c>
      <c r="G22" s="16">
        <f t="shared" si="0"/>
        <v>332300.30190000002</v>
      </c>
      <c r="H22" s="27">
        <f>RA!J26</f>
        <v>19.5683337180084</v>
      </c>
      <c r="I22" s="20">
        <f>VLOOKUP(B22,RMS!B:D,3,FALSE)</f>
        <v>413146.13048632501</v>
      </c>
      <c r="J22" s="21">
        <f>VLOOKUP(B22,RMS!B:E,4,FALSE)</f>
        <v>332300.15864277998</v>
      </c>
      <c r="K22" s="22">
        <f t="shared" si="1"/>
        <v>-1.868632499827072E-2</v>
      </c>
      <c r="L22" s="22">
        <f t="shared" si="2"/>
        <v>0.14325722004286945</v>
      </c>
    </row>
    <row r="23" spans="1:12">
      <c r="A23" s="55"/>
      <c r="B23" s="12">
        <v>34</v>
      </c>
      <c r="C23" s="52" t="s">
        <v>25</v>
      </c>
      <c r="D23" s="52"/>
      <c r="E23" s="15">
        <f>RA!D27</f>
        <v>260524.3058</v>
      </c>
      <c r="F23" s="25">
        <f>RA!I27</f>
        <v>82564.260800000004</v>
      </c>
      <c r="G23" s="16">
        <f t="shared" si="0"/>
        <v>177960.04499999998</v>
      </c>
      <c r="H23" s="27">
        <f>RA!J27</f>
        <v>31.691576932320199</v>
      </c>
      <c r="I23" s="20">
        <f>VLOOKUP(B23,RMS!B:D,3,FALSE)</f>
        <v>260524.29187601499</v>
      </c>
      <c r="J23" s="21">
        <f>VLOOKUP(B23,RMS!B:E,4,FALSE)</f>
        <v>177960.04792951199</v>
      </c>
      <c r="K23" s="22">
        <f t="shared" si="1"/>
        <v>1.3923985010478646E-2</v>
      </c>
      <c r="L23" s="22">
        <f t="shared" si="2"/>
        <v>-2.9295120039023459E-3</v>
      </c>
    </row>
    <row r="24" spans="1:12">
      <c r="A24" s="55"/>
      <c r="B24" s="12">
        <v>35</v>
      </c>
      <c r="C24" s="52" t="s">
        <v>26</v>
      </c>
      <c r="D24" s="52"/>
      <c r="E24" s="15">
        <f>RA!D28</f>
        <v>864870.8493</v>
      </c>
      <c r="F24" s="25">
        <f>RA!I28</f>
        <v>35638.807800000002</v>
      </c>
      <c r="G24" s="16">
        <f t="shared" si="0"/>
        <v>829232.04150000005</v>
      </c>
      <c r="H24" s="27">
        <f>RA!J28</f>
        <v>4.1207086386186997</v>
      </c>
      <c r="I24" s="20">
        <f>VLOOKUP(B24,RMS!B:D,3,FALSE)</f>
        <v>864870.84946017701</v>
      </c>
      <c r="J24" s="21">
        <f>VLOOKUP(B24,RMS!B:E,4,FALSE)</f>
        <v>829232.03858979698</v>
      </c>
      <c r="K24" s="22">
        <f t="shared" si="1"/>
        <v>-1.6017700545489788E-4</v>
      </c>
      <c r="L24" s="22">
        <f t="shared" si="2"/>
        <v>2.9102030675858259E-3</v>
      </c>
    </row>
    <row r="25" spans="1:12">
      <c r="A25" s="55"/>
      <c r="B25" s="12">
        <v>36</v>
      </c>
      <c r="C25" s="52" t="s">
        <v>27</v>
      </c>
      <c r="D25" s="52"/>
      <c r="E25" s="15">
        <f>RA!D29</f>
        <v>634412.5736</v>
      </c>
      <c r="F25" s="25">
        <f>RA!I29</f>
        <v>87266.9764</v>
      </c>
      <c r="G25" s="16">
        <f t="shared" si="0"/>
        <v>547145.59719999996</v>
      </c>
      <c r="H25" s="27">
        <f>RA!J29</f>
        <v>13.7555559318126</v>
      </c>
      <c r="I25" s="20">
        <f>VLOOKUP(B25,RMS!B:D,3,FALSE)</f>
        <v>634412.57315575203</v>
      </c>
      <c r="J25" s="21">
        <f>VLOOKUP(B25,RMS!B:E,4,FALSE)</f>
        <v>547145.57684776594</v>
      </c>
      <c r="K25" s="22">
        <f t="shared" si="1"/>
        <v>4.4424796942621469E-4</v>
      </c>
      <c r="L25" s="22">
        <f t="shared" si="2"/>
        <v>2.0352234016172588E-2</v>
      </c>
    </row>
    <row r="26" spans="1:12">
      <c r="A26" s="55"/>
      <c r="B26" s="12">
        <v>37</v>
      </c>
      <c r="C26" s="52" t="s">
        <v>28</v>
      </c>
      <c r="D26" s="52"/>
      <c r="E26" s="15">
        <f>RA!D30</f>
        <v>964139.18290000001</v>
      </c>
      <c r="F26" s="25">
        <f>RA!I30</f>
        <v>152474.3027</v>
      </c>
      <c r="G26" s="16">
        <f t="shared" si="0"/>
        <v>811664.88020000001</v>
      </c>
      <c r="H26" s="27">
        <f>RA!J30</f>
        <v>15.814553064981499</v>
      </c>
      <c r="I26" s="20">
        <f>VLOOKUP(B26,RMS!B:D,3,FALSE)</f>
        <v>964139.15433805296</v>
      </c>
      <c r="J26" s="21">
        <f>VLOOKUP(B26,RMS!B:E,4,FALSE)</f>
        <v>811664.87069953105</v>
      </c>
      <c r="K26" s="22">
        <f t="shared" si="1"/>
        <v>2.8561947052367032E-2</v>
      </c>
      <c r="L26" s="22">
        <f t="shared" si="2"/>
        <v>9.5004689646884799E-3</v>
      </c>
    </row>
    <row r="27" spans="1:12">
      <c r="A27" s="55"/>
      <c r="B27" s="12">
        <v>38</v>
      </c>
      <c r="C27" s="52" t="s">
        <v>29</v>
      </c>
      <c r="D27" s="52"/>
      <c r="E27" s="15">
        <f>RA!D31</f>
        <v>870630.29509999999</v>
      </c>
      <c r="F27" s="25">
        <f>RA!I31</f>
        <v>38840.727899999998</v>
      </c>
      <c r="G27" s="16">
        <f t="shared" si="0"/>
        <v>831789.56719999993</v>
      </c>
      <c r="H27" s="27">
        <f>RA!J31</f>
        <v>4.4612194313246096</v>
      </c>
      <c r="I27" s="20">
        <f>VLOOKUP(B27,RMS!B:D,3,FALSE)</f>
        <v>870630.23935752199</v>
      </c>
      <c r="J27" s="21">
        <f>VLOOKUP(B27,RMS!B:E,4,FALSE)</f>
        <v>831789.62060177</v>
      </c>
      <c r="K27" s="22">
        <f t="shared" si="1"/>
        <v>5.5742477998137474E-2</v>
      </c>
      <c r="L27" s="22">
        <f t="shared" si="2"/>
        <v>-5.3401770070195198E-2</v>
      </c>
    </row>
    <row r="28" spans="1:12">
      <c r="A28" s="55"/>
      <c r="B28" s="12">
        <v>39</v>
      </c>
      <c r="C28" s="52" t="s">
        <v>30</v>
      </c>
      <c r="D28" s="52"/>
      <c r="E28" s="15">
        <f>RA!D32</f>
        <v>120302.0675</v>
      </c>
      <c r="F28" s="25">
        <f>RA!I32</f>
        <v>28929.602299999999</v>
      </c>
      <c r="G28" s="16">
        <f t="shared" si="0"/>
        <v>91372.465200000006</v>
      </c>
      <c r="H28" s="27">
        <f>RA!J32</f>
        <v>24.0474689265004</v>
      </c>
      <c r="I28" s="20">
        <f>VLOOKUP(B28,RMS!B:D,3,FALSE)</f>
        <v>120301.919839808</v>
      </c>
      <c r="J28" s="21">
        <f>VLOOKUP(B28,RMS!B:E,4,FALSE)</f>
        <v>91372.461815167</v>
      </c>
      <c r="K28" s="22">
        <f t="shared" si="1"/>
        <v>0.14766019200033043</v>
      </c>
      <c r="L28" s="22">
        <f t="shared" si="2"/>
        <v>3.3848330058390275E-3</v>
      </c>
    </row>
    <row r="29" spans="1:12">
      <c r="A29" s="55"/>
      <c r="B29" s="12">
        <v>40</v>
      </c>
      <c r="C29" s="52" t="s">
        <v>31</v>
      </c>
      <c r="D29" s="52"/>
      <c r="E29" s="15">
        <f>RA!D33</f>
        <v>171.45320000000001</v>
      </c>
      <c r="F29" s="25">
        <f>RA!I33</f>
        <v>35.610999999999997</v>
      </c>
      <c r="G29" s="16">
        <f t="shared" si="0"/>
        <v>135.84220000000002</v>
      </c>
      <c r="H29" s="27">
        <f>RA!J33</f>
        <v>20.770099362391601</v>
      </c>
      <c r="I29" s="20">
        <f>VLOOKUP(B29,RMS!B:D,3,FALSE)</f>
        <v>171.45310000000001</v>
      </c>
      <c r="J29" s="21">
        <f>VLOOKUP(B29,RMS!B:E,4,FALSE)</f>
        <v>135.84219999999999</v>
      </c>
      <c r="K29" s="22">
        <f t="shared" si="1"/>
        <v>1.0000000000331966E-4</v>
      </c>
      <c r="L29" s="22">
        <f t="shared" si="2"/>
        <v>0</v>
      </c>
    </row>
    <row r="30" spans="1:12">
      <c r="A30" s="55"/>
      <c r="B30" s="12">
        <v>41</v>
      </c>
      <c r="C30" s="52" t="s">
        <v>40</v>
      </c>
      <c r="D30" s="52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5"/>
      <c r="B31" s="12">
        <v>42</v>
      </c>
      <c r="C31" s="52" t="s">
        <v>32</v>
      </c>
      <c r="D31" s="52"/>
      <c r="E31" s="15">
        <f>RA!D35</f>
        <v>159672.51689999999</v>
      </c>
      <c r="F31" s="25">
        <f>RA!I35</f>
        <v>13963.9318</v>
      </c>
      <c r="G31" s="16">
        <f t="shared" si="0"/>
        <v>145708.5851</v>
      </c>
      <c r="H31" s="27">
        <f>RA!J35</f>
        <v>8.7453571040941007</v>
      </c>
      <c r="I31" s="20">
        <f>VLOOKUP(B31,RMS!B:D,3,FALSE)</f>
        <v>159672.51629999999</v>
      </c>
      <c r="J31" s="21">
        <f>VLOOKUP(B31,RMS!B:E,4,FALSE)</f>
        <v>145708.611</v>
      </c>
      <c r="K31" s="22">
        <f t="shared" si="1"/>
        <v>5.9999999939464033E-4</v>
      </c>
      <c r="L31" s="22">
        <f t="shared" si="2"/>
        <v>-2.590000000782311E-2</v>
      </c>
    </row>
    <row r="32" spans="1:12">
      <c r="A32" s="55"/>
      <c r="B32" s="12">
        <v>71</v>
      </c>
      <c r="C32" s="52" t="s">
        <v>41</v>
      </c>
      <c r="D32" s="52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5"/>
      <c r="B33" s="12">
        <v>72</v>
      </c>
      <c r="C33" s="52" t="s">
        <v>42</v>
      </c>
      <c r="D33" s="52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5"/>
      <c r="B34" s="12">
        <v>73</v>
      </c>
      <c r="C34" s="52" t="s">
        <v>43</v>
      </c>
      <c r="D34" s="52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5"/>
      <c r="B35" s="12">
        <v>75</v>
      </c>
      <c r="C35" s="52" t="s">
        <v>33</v>
      </c>
      <c r="D35" s="52"/>
      <c r="E35" s="15">
        <f>RA!D39</f>
        <v>304517.5232</v>
      </c>
      <c r="F35" s="25">
        <f>RA!I39</f>
        <v>18424.262200000001</v>
      </c>
      <c r="G35" s="16">
        <f t="shared" si="0"/>
        <v>286093.261</v>
      </c>
      <c r="H35" s="27">
        <f>RA!J39</f>
        <v>6.0503126409245702</v>
      </c>
      <c r="I35" s="20">
        <f>VLOOKUP(B35,RMS!B:D,3,FALSE)</f>
        <v>304517.52136752103</v>
      </c>
      <c r="J35" s="21">
        <f>VLOOKUP(B35,RMS!B:E,4,FALSE)</f>
        <v>286093.26068376098</v>
      </c>
      <c r="K35" s="22">
        <f t="shared" si="1"/>
        <v>1.8324789707548916E-3</v>
      </c>
      <c r="L35" s="22">
        <f t="shared" si="2"/>
        <v>3.1623902032151818E-4</v>
      </c>
    </row>
    <row r="36" spans="1:12">
      <c r="A36" s="55"/>
      <c r="B36" s="12">
        <v>76</v>
      </c>
      <c r="C36" s="52" t="s">
        <v>34</v>
      </c>
      <c r="D36" s="52"/>
      <c r="E36" s="15">
        <f>RA!D40</f>
        <v>304534.11090000003</v>
      </c>
      <c r="F36" s="25">
        <f>RA!I40</f>
        <v>25235.011600000002</v>
      </c>
      <c r="G36" s="16">
        <f t="shared" si="0"/>
        <v>279299.0993</v>
      </c>
      <c r="H36" s="27">
        <f>RA!J40</f>
        <v>8.28643186322285</v>
      </c>
      <c r="I36" s="20">
        <f>VLOOKUP(B36,RMS!B:D,3,FALSE)</f>
        <v>304534.10572734999</v>
      </c>
      <c r="J36" s="21">
        <f>VLOOKUP(B36,RMS!B:E,4,FALSE)</f>
        <v>279299.097642735</v>
      </c>
      <c r="K36" s="22">
        <f t="shared" si="1"/>
        <v>5.1726500387303531E-3</v>
      </c>
      <c r="L36" s="22">
        <f t="shared" si="2"/>
        <v>1.657265005633235E-3</v>
      </c>
    </row>
    <row r="37" spans="1:12">
      <c r="A37" s="55"/>
      <c r="B37" s="12">
        <v>77</v>
      </c>
      <c r="C37" s="52" t="s">
        <v>44</v>
      </c>
      <c r="D37" s="52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5"/>
      <c r="B38" s="12">
        <v>78</v>
      </c>
      <c r="C38" s="52" t="s">
        <v>45</v>
      </c>
      <c r="D38" s="52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5"/>
      <c r="B39" s="12">
        <v>99</v>
      </c>
      <c r="C39" s="52" t="s">
        <v>35</v>
      </c>
      <c r="D39" s="52"/>
      <c r="E39" s="15">
        <f>RA!D43</f>
        <v>26913.858499999998</v>
      </c>
      <c r="F39" s="25">
        <f>RA!I43</f>
        <v>4806.6399000000001</v>
      </c>
      <c r="G39" s="16">
        <f t="shared" si="0"/>
        <v>22107.2186</v>
      </c>
      <c r="H39" s="27">
        <f>RA!J43</f>
        <v>17.8593489298459</v>
      </c>
      <c r="I39" s="20">
        <f>VLOOKUP(B39,RMS!B:D,3,FALSE)</f>
        <v>26913.858671810001</v>
      </c>
      <c r="J39" s="21">
        <f>VLOOKUP(B39,RMS!B:E,4,FALSE)</f>
        <v>22107.218213448301</v>
      </c>
      <c r="K39" s="22">
        <f t="shared" si="1"/>
        <v>-1.7181000293930992E-4</v>
      </c>
      <c r="L39" s="22">
        <f t="shared" si="2"/>
        <v>3.8655169919366017E-4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4.625" style="1" bestFit="1" customWidth="1"/>
    <col min="10" max="10" width="11.75" style="1" bestFit="1" customWidth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9.25" style="1" bestFit="1" customWidth="1"/>
    <col min="18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30" t="s">
        <v>54</v>
      </c>
      <c r="W1" s="58"/>
    </row>
    <row r="2" spans="1:23" ht="12.7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30"/>
      <c r="W2" s="58"/>
    </row>
    <row r="3" spans="1:23" ht="23.25" thickBo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31" t="s">
        <v>55</v>
      </c>
      <c r="W3" s="58"/>
    </row>
    <row r="4" spans="1:23" ht="12.75" thickTop="1" thickBo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W4" s="58"/>
    </row>
    <row r="5" spans="1:23" ht="12.75" thickTop="1" thickBot="1">
      <c r="A5" s="32"/>
      <c r="B5" s="33"/>
      <c r="C5" s="34"/>
      <c r="D5" s="35" t="s">
        <v>0</v>
      </c>
      <c r="E5" s="35" t="s">
        <v>56</v>
      </c>
      <c r="F5" s="35" t="s">
        <v>57</v>
      </c>
      <c r="G5" s="35" t="s">
        <v>58</v>
      </c>
      <c r="H5" s="35" t="s">
        <v>59</v>
      </c>
      <c r="I5" s="35" t="s">
        <v>1</v>
      </c>
      <c r="J5" s="35" t="s">
        <v>2</v>
      </c>
      <c r="K5" s="35" t="s">
        <v>60</v>
      </c>
      <c r="L5" s="35" t="s">
        <v>61</v>
      </c>
      <c r="M5" s="35" t="s">
        <v>62</v>
      </c>
      <c r="N5" s="35" t="s">
        <v>63</v>
      </c>
      <c r="O5" s="35" t="s">
        <v>64</v>
      </c>
      <c r="P5" s="35" t="s">
        <v>65</v>
      </c>
      <c r="Q5" s="35" t="s">
        <v>66</v>
      </c>
      <c r="R5" s="35" t="s">
        <v>67</v>
      </c>
      <c r="S5" s="35" t="s">
        <v>68</v>
      </c>
      <c r="T5" s="35" t="s">
        <v>69</v>
      </c>
      <c r="U5" s="36" t="s">
        <v>70</v>
      </c>
    </row>
    <row r="6" spans="1:23" ht="12" thickBot="1">
      <c r="A6" s="37" t="s">
        <v>3</v>
      </c>
      <c r="B6" s="59" t="s">
        <v>4</v>
      </c>
      <c r="C6" s="60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3" ht="12" thickBot="1">
      <c r="A7" s="61" t="s">
        <v>5</v>
      </c>
      <c r="B7" s="62"/>
      <c r="C7" s="63"/>
      <c r="D7" s="39">
        <v>14300756.818299999</v>
      </c>
      <c r="E7" s="39">
        <v>15353807</v>
      </c>
      <c r="F7" s="40">
        <v>93.141439242397695</v>
      </c>
      <c r="G7" s="41"/>
      <c r="H7" s="41"/>
      <c r="I7" s="39">
        <v>-7959308678.1032</v>
      </c>
      <c r="J7" s="40">
        <v>-55656.555658075697</v>
      </c>
      <c r="K7" s="41"/>
      <c r="L7" s="41"/>
      <c r="M7" s="41"/>
      <c r="N7" s="39">
        <v>168507792.794</v>
      </c>
      <c r="O7" s="39">
        <v>2063424832.8919001</v>
      </c>
      <c r="P7" s="39">
        <v>876909</v>
      </c>
      <c r="Q7" s="39">
        <v>870013</v>
      </c>
      <c r="R7" s="40">
        <v>0.79263183423696804</v>
      </c>
      <c r="S7" s="39">
        <v>16.308142370873199</v>
      </c>
      <c r="T7" s="39">
        <v>16.435479219850698</v>
      </c>
      <c r="U7" s="42">
        <v>-0.78081761908706904</v>
      </c>
    </row>
    <row r="8" spans="1:23" ht="12" thickBot="1">
      <c r="A8" s="64">
        <v>41527</v>
      </c>
      <c r="B8" s="67" t="s">
        <v>6</v>
      </c>
      <c r="C8" s="68"/>
      <c r="D8" s="43">
        <v>552644.08120000002</v>
      </c>
      <c r="E8" s="43">
        <v>523740</v>
      </c>
      <c r="F8" s="44">
        <v>105.518784358651</v>
      </c>
      <c r="G8" s="45"/>
      <c r="H8" s="45"/>
      <c r="I8" s="43">
        <v>119974.98330000001</v>
      </c>
      <c r="J8" s="44">
        <v>21.709267751405001</v>
      </c>
      <c r="K8" s="45"/>
      <c r="L8" s="45"/>
      <c r="M8" s="45"/>
      <c r="N8" s="43">
        <v>6931069.0438999999</v>
      </c>
      <c r="O8" s="43">
        <v>66932693.383400001</v>
      </c>
      <c r="P8" s="43">
        <v>25029</v>
      </c>
      <c r="Q8" s="43">
        <v>26285</v>
      </c>
      <c r="R8" s="44">
        <v>-4.7783907171390503</v>
      </c>
      <c r="S8" s="43">
        <v>22.080150273682499</v>
      </c>
      <c r="T8" s="43">
        <v>23.024380228267098</v>
      </c>
      <c r="U8" s="46">
        <v>-4.2763746753570997</v>
      </c>
    </row>
    <row r="9" spans="1:23" ht="12" thickBot="1">
      <c r="A9" s="65"/>
      <c r="B9" s="67" t="s">
        <v>7</v>
      </c>
      <c r="C9" s="68"/>
      <c r="D9" s="43">
        <v>85126.742199999993</v>
      </c>
      <c r="E9" s="43">
        <v>89653</v>
      </c>
      <c r="F9" s="44">
        <v>94.951359352168893</v>
      </c>
      <c r="G9" s="45"/>
      <c r="H9" s="45"/>
      <c r="I9" s="43">
        <v>13830.7096</v>
      </c>
      <c r="J9" s="44">
        <v>16.247197111696799</v>
      </c>
      <c r="K9" s="45"/>
      <c r="L9" s="45"/>
      <c r="M9" s="45"/>
      <c r="N9" s="43">
        <v>1430455.4696</v>
      </c>
      <c r="O9" s="43">
        <v>14891739.547800001</v>
      </c>
      <c r="P9" s="43">
        <v>6027</v>
      </c>
      <c r="Q9" s="43">
        <v>6074</v>
      </c>
      <c r="R9" s="44">
        <v>-0.77378992426736504</v>
      </c>
      <c r="S9" s="43">
        <v>14.124231325701</v>
      </c>
      <c r="T9" s="43">
        <v>14.3114121336846</v>
      </c>
      <c r="U9" s="46">
        <v>-1.3252459809472501</v>
      </c>
    </row>
    <row r="10" spans="1:23" ht="12" thickBot="1">
      <c r="A10" s="65"/>
      <c r="B10" s="67" t="s">
        <v>8</v>
      </c>
      <c r="C10" s="68"/>
      <c r="D10" s="43">
        <v>91551.07</v>
      </c>
      <c r="E10" s="43">
        <v>95721</v>
      </c>
      <c r="F10" s="44">
        <v>95.643662310255905</v>
      </c>
      <c r="G10" s="45"/>
      <c r="H10" s="45"/>
      <c r="I10" s="43">
        <v>20373.612000000001</v>
      </c>
      <c r="J10" s="44">
        <v>22.253821828625298</v>
      </c>
      <c r="K10" s="45"/>
      <c r="L10" s="45"/>
      <c r="M10" s="45"/>
      <c r="N10" s="43">
        <v>1227018.6817999999</v>
      </c>
      <c r="O10" s="43">
        <v>19692918.2597</v>
      </c>
      <c r="P10" s="43">
        <v>79030</v>
      </c>
      <c r="Q10" s="43">
        <v>79141</v>
      </c>
      <c r="R10" s="44">
        <v>-0.140255998786976</v>
      </c>
      <c r="S10" s="43">
        <v>1.15843439200304</v>
      </c>
      <c r="T10" s="43">
        <v>1.1557377238094</v>
      </c>
      <c r="U10" s="46">
        <v>0.23278557786691401</v>
      </c>
    </row>
    <row r="11" spans="1:23" ht="12" thickBot="1">
      <c r="A11" s="65"/>
      <c r="B11" s="67" t="s">
        <v>9</v>
      </c>
      <c r="C11" s="68"/>
      <c r="D11" s="43">
        <v>42311.705199999997</v>
      </c>
      <c r="E11" s="43">
        <v>46219</v>
      </c>
      <c r="F11" s="44">
        <v>91.546128648391402</v>
      </c>
      <c r="G11" s="45"/>
      <c r="H11" s="45"/>
      <c r="I11" s="43">
        <v>8507.1764999999996</v>
      </c>
      <c r="J11" s="44">
        <v>20.105964672867898</v>
      </c>
      <c r="K11" s="45"/>
      <c r="L11" s="45"/>
      <c r="M11" s="45"/>
      <c r="N11" s="43">
        <v>577157.70259999996</v>
      </c>
      <c r="O11" s="43">
        <v>6656752.8951000003</v>
      </c>
      <c r="P11" s="43">
        <v>2223</v>
      </c>
      <c r="Q11" s="43">
        <v>2246</v>
      </c>
      <c r="R11" s="44">
        <v>-1.0240427426536101</v>
      </c>
      <c r="S11" s="43">
        <v>19.033605578047698</v>
      </c>
      <c r="T11" s="43">
        <v>19.736280276046301</v>
      </c>
      <c r="U11" s="46">
        <v>-3.6917582174186001</v>
      </c>
    </row>
    <row r="12" spans="1:23" ht="12" thickBot="1">
      <c r="A12" s="65"/>
      <c r="B12" s="67" t="s">
        <v>10</v>
      </c>
      <c r="C12" s="68"/>
      <c r="D12" s="43">
        <v>166410.57180000001</v>
      </c>
      <c r="E12" s="43">
        <v>135285</v>
      </c>
      <c r="F12" s="44">
        <v>123.00740791662</v>
      </c>
      <c r="G12" s="45"/>
      <c r="H12" s="45"/>
      <c r="I12" s="43">
        <v>15790.4244</v>
      </c>
      <c r="J12" s="44">
        <v>9.4888348914380707</v>
      </c>
      <c r="K12" s="45"/>
      <c r="L12" s="45"/>
      <c r="M12" s="45"/>
      <c r="N12" s="43">
        <v>2395041.6457000002</v>
      </c>
      <c r="O12" s="43">
        <v>25465575.349199999</v>
      </c>
      <c r="P12" s="43">
        <v>1698</v>
      </c>
      <c r="Q12" s="43">
        <v>1641</v>
      </c>
      <c r="R12" s="44">
        <v>3.4734917733089601</v>
      </c>
      <c r="S12" s="43">
        <v>98.0038703180212</v>
      </c>
      <c r="T12" s="43">
        <v>99.246310786105994</v>
      </c>
      <c r="U12" s="46">
        <v>-1.26774632884715</v>
      </c>
    </row>
    <row r="13" spans="1:23" ht="12" thickBot="1">
      <c r="A13" s="65"/>
      <c r="B13" s="67" t="s">
        <v>11</v>
      </c>
      <c r="C13" s="68"/>
      <c r="D13" s="43">
        <v>233883.39189999999</v>
      </c>
      <c r="E13" s="43">
        <v>247798</v>
      </c>
      <c r="F13" s="44">
        <v>94.384697172697102</v>
      </c>
      <c r="G13" s="45"/>
      <c r="H13" s="45"/>
      <c r="I13" s="43">
        <v>60652.541100000002</v>
      </c>
      <c r="J13" s="44">
        <v>25.932812333221499</v>
      </c>
      <c r="K13" s="45"/>
      <c r="L13" s="45"/>
      <c r="M13" s="45"/>
      <c r="N13" s="43">
        <v>3327914.3928</v>
      </c>
      <c r="O13" s="43">
        <v>36530698.252800003</v>
      </c>
      <c r="P13" s="43">
        <v>9829</v>
      </c>
      <c r="Q13" s="43">
        <v>10252</v>
      </c>
      <c r="R13" s="44">
        <v>-4.1260241904018802</v>
      </c>
      <c r="S13" s="43">
        <v>23.795237755621098</v>
      </c>
      <c r="T13" s="43">
        <v>22.7698891533359</v>
      </c>
      <c r="U13" s="46">
        <v>4.3090496208341804</v>
      </c>
    </row>
    <row r="14" spans="1:23" ht="12" thickBot="1">
      <c r="A14" s="65"/>
      <c r="B14" s="67" t="s">
        <v>12</v>
      </c>
      <c r="C14" s="68"/>
      <c r="D14" s="43">
        <v>119700.0612</v>
      </c>
      <c r="E14" s="43">
        <v>130056</v>
      </c>
      <c r="F14" s="44">
        <v>92.037323306883195</v>
      </c>
      <c r="G14" s="45"/>
      <c r="H14" s="45"/>
      <c r="I14" s="43">
        <v>20241.849399999999</v>
      </c>
      <c r="J14" s="44">
        <v>16.9104753974846</v>
      </c>
      <c r="K14" s="45"/>
      <c r="L14" s="45"/>
      <c r="M14" s="45"/>
      <c r="N14" s="43">
        <v>1943002.3862000001</v>
      </c>
      <c r="O14" s="43">
        <v>19833653.956999999</v>
      </c>
      <c r="P14" s="43">
        <v>1903</v>
      </c>
      <c r="Q14" s="43">
        <v>2213</v>
      </c>
      <c r="R14" s="44">
        <v>-14.0081337550836</v>
      </c>
      <c r="S14" s="43">
        <v>62.900715291644801</v>
      </c>
      <c r="T14" s="43">
        <v>66.679273520108495</v>
      </c>
      <c r="U14" s="46">
        <v>-6.0071784731605096</v>
      </c>
    </row>
    <row r="15" spans="1:23" ht="12" thickBot="1">
      <c r="A15" s="65"/>
      <c r="B15" s="67" t="s">
        <v>13</v>
      </c>
      <c r="C15" s="68"/>
      <c r="D15" s="43">
        <v>66454.514999999999</v>
      </c>
      <c r="E15" s="43">
        <v>85211</v>
      </c>
      <c r="F15" s="44">
        <v>77.988188144723097</v>
      </c>
      <c r="G15" s="45"/>
      <c r="H15" s="45"/>
      <c r="I15" s="43">
        <v>12256.064200000001</v>
      </c>
      <c r="J15" s="44">
        <v>18.442786317829601</v>
      </c>
      <c r="K15" s="45"/>
      <c r="L15" s="45"/>
      <c r="M15" s="45"/>
      <c r="N15" s="43">
        <v>1086145.8673</v>
      </c>
      <c r="O15" s="43">
        <v>13097078.607899999</v>
      </c>
      <c r="P15" s="43">
        <v>2501</v>
      </c>
      <c r="Q15" s="43">
        <v>2665</v>
      </c>
      <c r="R15" s="44">
        <v>-6.1538461538461497</v>
      </c>
      <c r="S15" s="43">
        <v>26.5711775289884</v>
      </c>
      <c r="T15" s="43">
        <v>25.571429418386501</v>
      </c>
      <c r="U15" s="46">
        <v>3.7625284371052601</v>
      </c>
    </row>
    <row r="16" spans="1:23" ht="12" thickBot="1">
      <c r="A16" s="65"/>
      <c r="B16" s="67" t="s">
        <v>14</v>
      </c>
      <c r="C16" s="68"/>
      <c r="D16" s="43">
        <v>631890.32689999999</v>
      </c>
      <c r="E16" s="43">
        <v>706432</v>
      </c>
      <c r="F16" s="44">
        <v>89.448146021131507</v>
      </c>
      <c r="G16" s="45"/>
      <c r="H16" s="45"/>
      <c r="I16" s="43">
        <v>58328.642599999999</v>
      </c>
      <c r="J16" s="44">
        <v>9.2308174562752594</v>
      </c>
      <c r="K16" s="45"/>
      <c r="L16" s="45"/>
      <c r="M16" s="45"/>
      <c r="N16" s="43">
        <v>7583446.4164000005</v>
      </c>
      <c r="O16" s="43">
        <v>111680881.259</v>
      </c>
      <c r="P16" s="43">
        <v>44040</v>
      </c>
      <c r="Q16" s="43">
        <v>44199</v>
      </c>
      <c r="R16" s="44">
        <v>-0.35973664562546398</v>
      </c>
      <c r="S16" s="43">
        <v>14.3481000658492</v>
      </c>
      <c r="T16" s="43">
        <v>14.0886559333922</v>
      </c>
      <c r="U16" s="46">
        <v>1.8082124550733101</v>
      </c>
    </row>
    <row r="17" spans="1:21" ht="12" thickBot="1">
      <c r="A17" s="65"/>
      <c r="B17" s="67" t="s">
        <v>15</v>
      </c>
      <c r="C17" s="68"/>
      <c r="D17" s="43">
        <v>925664.61939999997</v>
      </c>
      <c r="E17" s="43">
        <v>559287</v>
      </c>
      <c r="F17" s="44">
        <v>165.50798058957201</v>
      </c>
      <c r="G17" s="45"/>
      <c r="H17" s="45"/>
      <c r="I17" s="43">
        <v>56634.613100000002</v>
      </c>
      <c r="J17" s="44">
        <v>6.1182648567371603</v>
      </c>
      <c r="K17" s="45"/>
      <c r="L17" s="45"/>
      <c r="M17" s="45"/>
      <c r="N17" s="43">
        <v>7388625.2132999999</v>
      </c>
      <c r="O17" s="43">
        <v>79756983.171299994</v>
      </c>
      <c r="P17" s="43">
        <v>18322</v>
      </c>
      <c r="Q17" s="43">
        <v>17616</v>
      </c>
      <c r="R17" s="44">
        <v>4.0077202543142603</v>
      </c>
      <c r="S17" s="43">
        <v>50.522029221700699</v>
      </c>
      <c r="T17" s="43">
        <v>46.837714702543103</v>
      </c>
      <c r="U17" s="46">
        <v>7.2924911685357001</v>
      </c>
    </row>
    <row r="18" spans="1:21" ht="12" thickBot="1">
      <c r="A18" s="65"/>
      <c r="B18" s="67" t="s">
        <v>16</v>
      </c>
      <c r="C18" s="68"/>
      <c r="D18" s="43">
        <v>1229057.5460999999</v>
      </c>
      <c r="E18" s="43">
        <v>1219647</v>
      </c>
      <c r="F18" s="44">
        <v>100.771579489803</v>
      </c>
      <c r="G18" s="45"/>
      <c r="H18" s="45"/>
      <c r="I18" s="43">
        <v>192472.06030000001</v>
      </c>
      <c r="J18" s="44">
        <v>15.6601341337308</v>
      </c>
      <c r="K18" s="45"/>
      <c r="L18" s="45"/>
      <c r="M18" s="45"/>
      <c r="N18" s="43">
        <v>15645417.024900001</v>
      </c>
      <c r="O18" s="43">
        <v>204220152.43180001</v>
      </c>
      <c r="P18" s="43">
        <v>69977</v>
      </c>
      <c r="Q18" s="43">
        <v>68878</v>
      </c>
      <c r="R18" s="44">
        <v>1.5955747844014001</v>
      </c>
      <c r="S18" s="43">
        <v>17.563735886076898</v>
      </c>
      <c r="T18" s="43">
        <v>18.7361108728476</v>
      </c>
      <c r="U18" s="46">
        <v>-6.6749750416149096</v>
      </c>
    </row>
    <row r="19" spans="1:21" ht="12" thickBot="1">
      <c r="A19" s="65"/>
      <c r="B19" s="67" t="s">
        <v>17</v>
      </c>
      <c r="C19" s="68"/>
      <c r="D19" s="43">
        <v>506603.26510000002</v>
      </c>
      <c r="E19" s="43">
        <v>604534</v>
      </c>
      <c r="F19" s="44">
        <v>83.800624133630194</v>
      </c>
      <c r="G19" s="45"/>
      <c r="H19" s="45"/>
      <c r="I19" s="43">
        <v>36339.3387</v>
      </c>
      <c r="J19" s="44">
        <v>7.1731355092681603</v>
      </c>
      <c r="K19" s="45"/>
      <c r="L19" s="45"/>
      <c r="M19" s="45"/>
      <c r="N19" s="43">
        <v>5787037.6501000002</v>
      </c>
      <c r="O19" s="43">
        <v>70531364.215499997</v>
      </c>
      <c r="P19" s="43">
        <v>10397</v>
      </c>
      <c r="Q19" s="43">
        <v>10293</v>
      </c>
      <c r="R19" s="44">
        <v>1.0103954143592799</v>
      </c>
      <c r="S19" s="43">
        <v>48.725907963835702</v>
      </c>
      <c r="T19" s="43">
        <v>46.298774759545303</v>
      </c>
      <c r="U19" s="46">
        <v>4.9811964634744497</v>
      </c>
    </row>
    <row r="20" spans="1:21" ht="12" thickBot="1">
      <c r="A20" s="65"/>
      <c r="B20" s="67" t="s">
        <v>18</v>
      </c>
      <c r="C20" s="68"/>
      <c r="D20" s="43">
        <v>1071811.5373</v>
      </c>
      <c r="E20" s="43">
        <v>1103411</v>
      </c>
      <c r="F20" s="44">
        <v>97.136201950134605</v>
      </c>
      <c r="G20" s="45"/>
      <c r="H20" s="45"/>
      <c r="I20" s="43">
        <v>32304.571899999999</v>
      </c>
      <c r="J20" s="44">
        <v>3.0140160630644499</v>
      </c>
      <c r="K20" s="45"/>
      <c r="L20" s="45"/>
      <c r="M20" s="45"/>
      <c r="N20" s="43">
        <v>10943977.516799999</v>
      </c>
      <c r="O20" s="43">
        <v>121354270.19320001</v>
      </c>
      <c r="P20" s="43">
        <v>35123</v>
      </c>
      <c r="Q20" s="43">
        <v>33636</v>
      </c>
      <c r="R20" s="44">
        <v>4.4208586038768001</v>
      </c>
      <c r="S20" s="43">
        <v>30.515945030322001</v>
      </c>
      <c r="T20" s="43">
        <v>26.341932072779201</v>
      </c>
      <c r="U20" s="46">
        <v>13.6781376208253</v>
      </c>
    </row>
    <row r="21" spans="1:21" ht="12" thickBot="1">
      <c r="A21" s="65"/>
      <c r="B21" s="67" t="s">
        <v>19</v>
      </c>
      <c r="C21" s="68"/>
      <c r="D21" s="43">
        <v>326225.53200000001</v>
      </c>
      <c r="E21" s="43">
        <v>326143</v>
      </c>
      <c r="F21" s="44">
        <v>100.025305464168</v>
      </c>
      <c r="G21" s="45"/>
      <c r="H21" s="45"/>
      <c r="I21" s="43">
        <v>39301.911200000002</v>
      </c>
      <c r="J21" s="44">
        <v>12.0474663522045</v>
      </c>
      <c r="K21" s="45"/>
      <c r="L21" s="45"/>
      <c r="M21" s="45"/>
      <c r="N21" s="43">
        <v>3563861.8788999999</v>
      </c>
      <c r="O21" s="43">
        <v>43351058.475500003</v>
      </c>
      <c r="P21" s="43">
        <v>28215</v>
      </c>
      <c r="Q21" s="43">
        <v>28832</v>
      </c>
      <c r="R21" s="44">
        <v>-2.1399833518313001</v>
      </c>
      <c r="S21" s="43">
        <v>11.562131206804899</v>
      </c>
      <c r="T21" s="43">
        <v>10.2733299424251</v>
      </c>
      <c r="U21" s="46">
        <v>11.146744845978599</v>
      </c>
    </row>
    <row r="22" spans="1:21" ht="12" thickBot="1">
      <c r="A22" s="65"/>
      <c r="B22" s="67" t="s">
        <v>20</v>
      </c>
      <c r="C22" s="68"/>
      <c r="D22" s="43">
        <v>911477.89950000006</v>
      </c>
      <c r="E22" s="43">
        <v>896776</v>
      </c>
      <c r="F22" s="44">
        <v>101.639417145419</v>
      </c>
      <c r="G22" s="45"/>
      <c r="H22" s="45"/>
      <c r="I22" s="43">
        <v>110577.2844</v>
      </c>
      <c r="J22" s="44">
        <v>12.1316473455537</v>
      </c>
      <c r="K22" s="45"/>
      <c r="L22" s="45"/>
      <c r="M22" s="45"/>
      <c r="N22" s="43">
        <v>10396930.8346</v>
      </c>
      <c r="O22" s="43">
        <v>150565222.20249999</v>
      </c>
      <c r="P22" s="43">
        <v>63020</v>
      </c>
      <c r="Q22" s="43">
        <v>61514</v>
      </c>
      <c r="R22" s="44">
        <v>2.4482231687095601</v>
      </c>
      <c r="S22" s="43">
        <v>14.4633116391622</v>
      </c>
      <c r="T22" s="43">
        <v>14.881318529115299</v>
      </c>
      <c r="U22" s="46">
        <v>-2.8901188080696798</v>
      </c>
    </row>
    <row r="23" spans="1:21" ht="12" thickBot="1">
      <c r="A23" s="65"/>
      <c r="B23" s="67" t="s">
        <v>21</v>
      </c>
      <c r="C23" s="68"/>
      <c r="D23" s="43">
        <v>1969526.4668000001</v>
      </c>
      <c r="E23" s="43">
        <v>2009024</v>
      </c>
      <c r="F23" s="44">
        <v>98.033993959255795</v>
      </c>
      <c r="G23" s="45"/>
      <c r="H23" s="45"/>
      <c r="I23" s="43">
        <v>238627.19620000001</v>
      </c>
      <c r="J23" s="44">
        <v>12.115967986340999</v>
      </c>
      <c r="K23" s="45"/>
      <c r="L23" s="45"/>
      <c r="M23" s="45"/>
      <c r="N23" s="43">
        <v>25717132.267900001</v>
      </c>
      <c r="O23" s="43">
        <v>316349740.06389999</v>
      </c>
      <c r="P23" s="43">
        <v>70924</v>
      </c>
      <c r="Q23" s="43">
        <v>71195</v>
      </c>
      <c r="R23" s="44">
        <v>-0.38064470819579899</v>
      </c>
      <c r="S23" s="43">
        <v>27.769534527099399</v>
      </c>
      <c r="T23" s="43">
        <v>28.6502507240677</v>
      </c>
      <c r="U23" s="46">
        <v>-3.1715194797695001</v>
      </c>
    </row>
    <row r="24" spans="1:21" ht="12" thickBot="1">
      <c r="A24" s="65"/>
      <c r="B24" s="67" t="s">
        <v>22</v>
      </c>
      <c r="C24" s="68"/>
      <c r="D24" s="43">
        <v>252302.40400000001</v>
      </c>
      <c r="E24" s="43">
        <v>297216</v>
      </c>
      <c r="F24" s="44">
        <v>84.888567237295405</v>
      </c>
      <c r="G24" s="45"/>
      <c r="H24" s="45"/>
      <c r="I24" s="43">
        <v>40770.559500000003</v>
      </c>
      <c r="J24" s="44">
        <v>16.159401913586201</v>
      </c>
      <c r="K24" s="45"/>
      <c r="L24" s="45"/>
      <c r="M24" s="45"/>
      <c r="N24" s="43">
        <v>3069225.9183999998</v>
      </c>
      <c r="O24" s="43">
        <v>36978729.517499998</v>
      </c>
      <c r="P24" s="43">
        <v>30707</v>
      </c>
      <c r="Q24" s="43">
        <v>29251</v>
      </c>
      <c r="R24" s="44">
        <v>4.9776076031588596</v>
      </c>
      <c r="S24" s="43">
        <v>8.2164458918161998</v>
      </c>
      <c r="T24" s="43">
        <v>8.2253389935386796</v>
      </c>
      <c r="U24" s="46">
        <v>-0.10823538351713501</v>
      </c>
    </row>
    <row r="25" spans="1:21" ht="12" thickBot="1">
      <c r="A25" s="65"/>
      <c r="B25" s="67" t="s">
        <v>23</v>
      </c>
      <c r="C25" s="68"/>
      <c r="D25" s="43">
        <v>194280.234</v>
      </c>
      <c r="E25" s="43">
        <v>197492</v>
      </c>
      <c r="F25" s="44">
        <v>98.373723492597193</v>
      </c>
      <c r="G25" s="45"/>
      <c r="H25" s="45"/>
      <c r="I25" s="43">
        <v>-7960954687.5859003</v>
      </c>
      <c r="J25" s="44">
        <v>-4097665.7911508898</v>
      </c>
      <c r="K25" s="45"/>
      <c r="L25" s="45"/>
      <c r="M25" s="45"/>
      <c r="N25" s="43">
        <v>2343285.2957000001</v>
      </c>
      <c r="O25" s="43">
        <v>27286654.432399999</v>
      </c>
      <c r="P25" s="43">
        <v>16595</v>
      </c>
      <c r="Q25" s="43">
        <v>15750</v>
      </c>
      <c r="R25" s="44">
        <v>5.36507936507937</v>
      </c>
      <c r="S25" s="43">
        <v>11.7071548056644</v>
      </c>
      <c r="T25" s="43">
        <v>12.0130657650794</v>
      </c>
      <c r="U25" s="46">
        <v>-2.6130256624521602</v>
      </c>
    </row>
    <row r="26" spans="1:21" ht="12" thickBot="1">
      <c r="A26" s="65"/>
      <c r="B26" s="67" t="s">
        <v>24</v>
      </c>
      <c r="C26" s="68"/>
      <c r="D26" s="43">
        <v>413146.11180000001</v>
      </c>
      <c r="E26" s="43">
        <v>432062</v>
      </c>
      <c r="F26" s="44">
        <v>95.621950507103094</v>
      </c>
      <c r="G26" s="45"/>
      <c r="H26" s="45"/>
      <c r="I26" s="43">
        <v>80845.809899999993</v>
      </c>
      <c r="J26" s="44">
        <v>19.5683337180084</v>
      </c>
      <c r="K26" s="45"/>
      <c r="L26" s="45"/>
      <c r="M26" s="45"/>
      <c r="N26" s="43">
        <v>4526116.0541000003</v>
      </c>
      <c r="O26" s="43">
        <v>69631230.2236</v>
      </c>
      <c r="P26" s="43">
        <v>33066</v>
      </c>
      <c r="Q26" s="43">
        <v>32204</v>
      </c>
      <c r="R26" s="44">
        <v>2.6766861259470902</v>
      </c>
      <c r="S26" s="43">
        <v>12.494589965523501</v>
      </c>
      <c r="T26" s="43">
        <v>12.1140520618557</v>
      </c>
      <c r="U26" s="46">
        <v>3.04562138267723</v>
      </c>
    </row>
    <row r="27" spans="1:21" ht="12" thickBot="1">
      <c r="A27" s="65"/>
      <c r="B27" s="67" t="s">
        <v>25</v>
      </c>
      <c r="C27" s="68"/>
      <c r="D27" s="43">
        <v>260524.3058</v>
      </c>
      <c r="E27" s="43">
        <v>250230</v>
      </c>
      <c r="F27" s="44">
        <v>104.11393749750199</v>
      </c>
      <c r="G27" s="45"/>
      <c r="H27" s="45"/>
      <c r="I27" s="43">
        <v>82564.260800000004</v>
      </c>
      <c r="J27" s="44">
        <v>31.691576932320199</v>
      </c>
      <c r="K27" s="45"/>
      <c r="L27" s="45"/>
      <c r="M27" s="45"/>
      <c r="N27" s="43">
        <v>3184030.6866000001</v>
      </c>
      <c r="O27" s="43">
        <v>31692546.3244</v>
      </c>
      <c r="P27" s="43">
        <v>36061</v>
      </c>
      <c r="Q27" s="43">
        <v>34683</v>
      </c>
      <c r="R27" s="44">
        <v>3.9731280454401201</v>
      </c>
      <c r="S27" s="43">
        <v>7.2245446826211097</v>
      </c>
      <c r="T27" s="43">
        <v>7.3512226854655003</v>
      </c>
      <c r="U27" s="46">
        <v>-1.7534392603193001</v>
      </c>
    </row>
    <row r="28" spans="1:21" ht="12" thickBot="1">
      <c r="A28" s="65"/>
      <c r="B28" s="67" t="s">
        <v>26</v>
      </c>
      <c r="C28" s="68"/>
      <c r="D28" s="43">
        <v>864870.8493</v>
      </c>
      <c r="E28" s="43">
        <v>800670</v>
      </c>
      <c r="F28" s="44">
        <v>108.01839076023801</v>
      </c>
      <c r="G28" s="45"/>
      <c r="H28" s="45"/>
      <c r="I28" s="43">
        <v>35638.807800000002</v>
      </c>
      <c r="J28" s="44">
        <v>4.1207086386186997</v>
      </c>
      <c r="K28" s="45"/>
      <c r="L28" s="45"/>
      <c r="M28" s="45"/>
      <c r="N28" s="43">
        <v>9967117.1525999997</v>
      </c>
      <c r="O28" s="43">
        <v>107877186.5555</v>
      </c>
      <c r="P28" s="43">
        <v>48389</v>
      </c>
      <c r="Q28" s="43">
        <v>48228</v>
      </c>
      <c r="R28" s="44">
        <v>0.33383096956125502</v>
      </c>
      <c r="S28" s="43">
        <v>17.8732945359483</v>
      </c>
      <c r="T28" s="43">
        <v>18.263511823007399</v>
      </c>
      <c r="U28" s="46">
        <v>-2.1832420781423001</v>
      </c>
    </row>
    <row r="29" spans="1:21" ht="12" thickBot="1">
      <c r="A29" s="65"/>
      <c r="B29" s="67" t="s">
        <v>27</v>
      </c>
      <c r="C29" s="68"/>
      <c r="D29" s="43">
        <v>634412.5736</v>
      </c>
      <c r="E29" s="43">
        <v>613196</v>
      </c>
      <c r="F29" s="44">
        <v>103.45999869536</v>
      </c>
      <c r="G29" s="45"/>
      <c r="H29" s="45"/>
      <c r="I29" s="43">
        <v>87266.9764</v>
      </c>
      <c r="J29" s="44">
        <v>13.7555559318126</v>
      </c>
      <c r="K29" s="45"/>
      <c r="L29" s="45"/>
      <c r="M29" s="45"/>
      <c r="N29" s="43">
        <v>7247982.5026000002</v>
      </c>
      <c r="O29" s="43">
        <v>77711405.051400006</v>
      </c>
      <c r="P29" s="43">
        <v>96659</v>
      </c>
      <c r="Q29" s="43">
        <v>95578</v>
      </c>
      <c r="R29" s="44">
        <v>1.1310134131285301</v>
      </c>
      <c r="S29" s="43">
        <v>6.5634092386637599</v>
      </c>
      <c r="T29" s="43">
        <v>6.7805863692481498</v>
      </c>
      <c r="U29" s="46">
        <v>-3.3089073481057398</v>
      </c>
    </row>
    <row r="30" spans="1:21" ht="12" thickBot="1">
      <c r="A30" s="65"/>
      <c r="B30" s="67" t="s">
        <v>28</v>
      </c>
      <c r="C30" s="68"/>
      <c r="D30" s="43">
        <v>964139.18290000001</v>
      </c>
      <c r="E30" s="43">
        <v>982371</v>
      </c>
      <c r="F30" s="44">
        <v>98.144100640185798</v>
      </c>
      <c r="G30" s="45"/>
      <c r="H30" s="45"/>
      <c r="I30" s="43">
        <v>152474.3027</v>
      </c>
      <c r="J30" s="44">
        <v>15.814553064981499</v>
      </c>
      <c r="K30" s="45"/>
      <c r="L30" s="45"/>
      <c r="M30" s="45"/>
      <c r="N30" s="43">
        <v>10757551.6723</v>
      </c>
      <c r="O30" s="43">
        <v>152888080.43309999</v>
      </c>
      <c r="P30" s="43">
        <v>71959</v>
      </c>
      <c r="Q30" s="43">
        <v>72541</v>
      </c>
      <c r="R30" s="44">
        <v>-0.80230490343391503</v>
      </c>
      <c r="S30" s="43">
        <v>13.398451658583401</v>
      </c>
      <c r="T30" s="43">
        <v>13.165619273238599</v>
      </c>
      <c r="U30" s="46">
        <v>1.73775590850172</v>
      </c>
    </row>
    <row r="31" spans="1:21" ht="12" thickBot="1">
      <c r="A31" s="65"/>
      <c r="B31" s="67" t="s">
        <v>29</v>
      </c>
      <c r="C31" s="68"/>
      <c r="D31" s="43">
        <v>870630.29509999999</v>
      </c>
      <c r="E31" s="43">
        <v>825108</v>
      </c>
      <c r="F31" s="44">
        <v>105.51713170881899</v>
      </c>
      <c r="G31" s="45"/>
      <c r="H31" s="45"/>
      <c r="I31" s="43">
        <v>38840.727899999998</v>
      </c>
      <c r="J31" s="44">
        <v>4.4612194313246096</v>
      </c>
      <c r="K31" s="45"/>
      <c r="L31" s="45"/>
      <c r="M31" s="45"/>
      <c r="N31" s="43">
        <v>9516304.7978000008</v>
      </c>
      <c r="O31" s="43">
        <v>118482518.46690001</v>
      </c>
      <c r="P31" s="43">
        <v>31338</v>
      </c>
      <c r="Q31" s="43">
        <v>32089</v>
      </c>
      <c r="R31" s="44">
        <v>-2.3403658574589401</v>
      </c>
      <c r="S31" s="43">
        <v>27.781935512796</v>
      </c>
      <c r="T31" s="43">
        <v>26.898318214964601</v>
      </c>
      <c r="U31" s="46">
        <v>3.1805462129316</v>
      </c>
    </row>
    <row r="32" spans="1:21" ht="12" thickBot="1">
      <c r="A32" s="65"/>
      <c r="B32" s="67" t="s">
        <v>30</v>
      </c>
      <c r="C32" s="68"/>
      <c r="D32" s="43">
        <v>120302.0675</v>
      </c>
      <c r="E32" s="43">
        <v>119170</v>
      </c>
      <c r="F32" s="44">
        <v>100.94996014097499</v>
      </c>
      <c r="G32" s="45"/>
      <c r="H32" s="45"/>
      <c r="I32" s="43">
        <v>28929.602299999999</v>
      </c>
      <c r="J32" s="44">
        <v>24.0474689265004</v>
      </c>
      <c r="K32" s="45"/>
      <c r="L32" s="45"/>
      <c r="M32" s="45"/>
      <c r="N32" s="43">
        <v>1427744.0189</v>
      </c>
      <c r="O32" s="43">
        <v>18285605.121399999</v>
      </c>
      <c r="P32" s="43">
        <v>28228</v>
      </c>
      <c r="Q32" s="43">
        <v>27651</v>
      </c>
      <c r="R32" s="44">
        <v>2.0867238074572199</v>
      </c>
      <c r="S32" s="43">
        <v>4.2617991887487596</v>
      </c>
      <c r="T32" s="43">
        <v>4.3122525767603301</v>
      </c>
      <c r="U32" s="46">
        <v>-1.1838518376175799</v>
      </c>
    </row>
    <row r="33" spans="1:21" ht="12" thickBot="1">
      <c r="A33" s="65"/>
      <c r="B33" s="67" t="s">
        <v>31</v>
      </c>
      <c r="C33" s="68"/>
      <c r="D33" s="43">
        <v>171.45320000000001</v>
      </c>
      <c r="E33" s="45"/>
      <c r="F33" s="45"/>
      <c r="G33" s="45"/>
      <c r="H33" s="45"/>
      <c r="I33" s="43">
        <v>35.610999999999997</v>
      </c>
      <c r="J33" s="44">
        <v>20.770099362391601</v>
      </c>
      <c r="K33" s="45"/>
      <c r="L33" s="45"/>
      <c r="M33" s="45"/>
      <c r="N33" s="43">
        <v>1167.6452999999999</v>
      </c>
      <c r="O33" s="43">
        <v>15455.332399999999</v>
      </c>
      <c r="P33" s="43">
        <v>28</v>
      </c>
      <c r="Q33" s="43">
        <v>21</v>
      </c>
      <c r="R33" s="44">
        <v>33.3333333333333</v>
      </c>
      <c r="S33" s="43">
        <v>6.1233285714285701</v>
      </c>
      <c r="T33" s="43">
        <v>4.6903809523809503</v>
      </c>
      <c r="U33" s="46">
        <v>23.401449102923301</v>
      </c>
    </row>
    <row r="34" spans="1:21" ht="12" thickBot="1">
      <c r="A34" s="65"/>
      <c r="B34" s="67" t="s">
        <v>40</v>
      </c>
      <c r="C34" s="68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3">
        <v>25.9</v>
      </c>
      <c r="P34" s="45"/>
      <c r="Q34" s="45"/>
      <c r="R34" s="45"/>
      <c r="S34" s="45"/>
      <c r="T34" s="45"/>
      <c r="U34" s="47"/>
    </row>
    <row r="35" spans="1:21" ht="12" thickBot="1">
      <c r="A35" s="65"/>
      <c r="B35" s="67" t="s">
        <v>32</v>
      </c>
      <c r="C35" s="68"/>
      <c r="D35" s="43">
        <v>159672.51689999999</v>
      </c>
      <c r="E35" s="43">
        <v>133216</v>
      </c>
      <c r="F35" s="44">
        <v>119.85986435563299</v>
      </c>
      <c r="G35" s="45"/>
      <c r="H35" s="45"/>
      <c r="I35" s="43">
        <v>13963.9318</v>
      </c>
      <c r="J35" s="44">
        <v>8.7453571040941007</v>
      </c>
      <c r="K35" s="45"/>
      <c r="L35" s="45"/>
      <c r="M35" s="45"/>
      <c r="N35" s="43">
        <v>1869082.5977</v>
      </c>
      <c r="O35" s="43">
        <v>15276990.487400001</v>
      </c>
      <c r="P35" s="43">
        <v>13369</v>
      </c>
      <c r="Q35" s="43">
        <v>12907</v>
      </c>
      <c r="R35" s="44">
        <v>3.5794530099945798</v>
      </c>
      <c r="S35" s="43">
        <v>11.943489931932101</v>
      </c>
      <c r="T35" s="43">
        <v>12.191582722553701</v>
      </c>
      <c r="U35" s="46">
        <v>-2.0772219178438598</v>
      </c>
    </row>
    <row r="36" spans="1:21" ht="12" customHeight="1" thickBot="1">
      <c r="A36" s="65"/>
      <c r="B36" s="67" t="s">
        <v>41</v>
      </c>
      <c r="C36" s="68"/>
      <c r="D36" s="45"/>
      <c r="E36" s="43">
        <v>536416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7"/>
    </row>
    <row r="37" spans="1:21" ht="12" thickBot="1">
      <c r="A37" s="65"/>
      <c r="B37" s="67" t="s">
        <v>42</v>
      </c>
      <c r="C37" s="68"/>
      <c r="D37" s="45"/>
      <c r="E37" s="43">
        <v>192581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7"/>
    </row>
    <row r="38" spans="1:21" ht="12" thickBot="1">
      <c r="A38" s="65"/>
      <c r="B38" s="67" t="s">
        <v>43</v>
      </c>
      <c r="C38" s="68"/>
      <c r="D38" s="45"/>
      <c r="E38" s="43">
        <v>207465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7"/>
    </row>
    <row r="39" spans="1:21" ht="12" customHeight="1" thickBot="1">
      <c r="A39" s="65"/>
      <c r="B39" s="67" t="s">
        <v>33</v>
      </c>
      <c r="C39" s="68"/>
      <c r="D39" s="43">
        <v>304517.5232</v>
      </c>
      <c r="E39" s="43">
        <v>353903</v>
      </c>
      <c r="F39" s="44">
        <v>86.045476641904699</v>
      </c>
      <c r="G39" s="45"/>
      <c r="H39" s="45"/>
      <c r="I39" s="43">
        <v>18424.262200000001</v>
      </c>
      <c r="J39" s="44">
        <v>6.0503126409245702</v>
      </c>
      <c r="K39" s="45"/>
      <c r="L39" s="45"/>
      <c r="M39" s="45"/>
      <c r="N39" s="43">
        <v>4053537.2387000001</v>
      </c>
      <c r="O39" s="43">
        <v>43673421.814800002</v>
      </c>
      <c r="P39" s="43">
        <v>488</v>
      </c>
      <c r="Q39" s="43">
        <v>511</v>
      </c>
      <c r="R39" s="44">
        <v>-4.5009784735812204</v>
      </c>
      <c r="S39" s="43">
        <v>624.01131803278702</v>
      </c>
      <c r="T39" s="43">
        <v>628.49281819960902</v>
      </c>
      <c r="U39" s="46">
        <v>-0.71817610311137103</v>
      </c>
    </row>
    <row r="40" spans="1:21" ht="12" thickBot="1">
      <c r="A40" s="65"/>
      <c r="B40" s="67" t="s">
        <v>34</v>
      </c>
      <c r="C40" s="68"/>
      <c r="D40" s="43">
        <v>304534.11090000003</v>
      </c>
      <c r="E40" s="43">
        <v>396250</v>
      </c>
      <c r="F40" s="44">
        <v>76.854034296530003</v>
      </c>
      <c r="G40" s="45"/>
      <c r="H40" s="45"/>
      <c r="I40" s="43">
        <v>25235.011600000002</v>
      </c>
      <c r="J40" s="44">
        <v>8.28643186322285</v>
      </c>
      <c r="K40" s="45"/>
      <c r="L40" s="45"/>
      <c r="M40" s="45"/>
      <c r="N40" s="43">
        <v>3810742.253</v>
      </c>
      <c r="O40" s="43">
        <v>57391228.989</v>
      </c>
      <c r="P40" s="43">
        <v>1718</v>
      </c>
      <c r="Q40" s="43">
        <v>1875</v>
      </c>
      <c r="R40" s="44">
        <v>-8.3733333333333295</v>
      </c>
      <c r="S40" s="43">
        <v>177.26083288707801</v>
      </c>
      <c r="T40" s="43">
        <v>157.38501866666701</v>
      </c>
      <c r="U40" s="46">
        <v>11.212750102033599</v>
      </c>
    </row>
    <row r="41" spans="1:21" ht="12" thickBot="1">
      <c r="A41" s="65"/>
      <c r="B41" s="67" t="s">
        <v>44</v>
      </c>
      <c r="C41" s="68"/>
      <c r="D41" s="45"/>
      <c r="E41" s="43">
        <v>172759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7"/>
    </row>
    <row r="42" spans="1:21" ht="12" thickBot="1">
      <c r="A42" s="65"/>
      <c r="B42" s="67" t="s">
        <v>45</v>
      </c>
      <c r="C42" s="68"/>
      <c r="D42" s="45"/>
      <c r="E42" s="43">
        <v>64765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7"/>
    </row>
    <row r="43" spans="1:21" ht="12" thickBot="1">
      <c r="A43" s="66"/>
      <c r="B43" s="67" t="s">
        <v>35</v>
      </c>
      <c r="C43" s="68"/>
      <c r="D43" s="48">
        <v>26913.858499999998</v>
      </c>
      <c r="E43" s="49"/>
      <c r="F43" s="49"/>
      <c r="G43" s="49"/>
      <c r="H43" s="49"/>
      <c r="I43" s="48">
        <v>4806.6399000000001</v>
      </c>
      <c r="J43" s="50">
        <v>17.8593489298459</v>
      </c>
      <c r="K43" s="49"/>
      <c r="L43" s="49"/>
      <c r="M43" s="49"/>
      <c r="N43" s="48">
        <v>789670.96750000003</v>
      </c>
      <c r="O43" s="48">
        <v>5322971.9764999999</v>
      </c>
      <c r="P43" s="48">
        <v>46</v>
      </c>
      <c r="Q43" s="48">
        <v>44</v>
      </c>
      <c r="R43" s="50">
        <v>4.5454545454545396</v>
      </c>
      <c r="S43" s="48">
        <v>585.08388043478305</v>
      </c>
      <c r="T43" s="48">
        <v>4363.2245522727299</v>
      </c>
      <c r="U43" s="51">
        <v>-645.74342212784404</v>
      </c>
    </row>
  </sheetData>
  <mergeCells count="41">
    <mergeCell ref="B23:C23"/>
    <mergeCell ref="B24:C24"/>
    <mergeCell ref="B43:C43"/>
    <mergeCell ref="B37:C37"/>
    <mergeCell ref="B38:C38"/>
    <mergeCell ref="B39:C39"/>
    <mergeCell ref="B40:C40"/>
    <mergeCell ref="B41:C41"/>
    <mergeCell ref="B42:C42"/>
    <mergeCell ref="B21:C21"/>
    <mergeCell ref="B22:C22"/>
    <mergeCell ref="B17:C17"/>
    <mergeCell ref="B18:C18"/>
    <mergeCell ref="B36:C36"/>
    <mergeCell ref="B25:C25"/>
    <mergeCell ref="B26:C26"/>
    <mergeCell ref="B27:C27"/>
    <mergeCell ref="B28:C28"/>
    <mergeCell ref="B31:C31"/>
    <mergeCell ref="B32:C32"/>
    <mergeCell ref="B33:C33"/>
    <mergeCell ref="B34:C34"/>
    <mergeCell ref="B35:C35"/>
    <mergeCell ref="B29:C29"/>
    <mergeCell ref="B30:C30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9:C19"/>
    <mergeCell ref="B20:C20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69" t="s">
        <v>53</v>
      </c>
      <c r="B1" s="70" t="s">
        <v>36</v>
      </c>
      <c r="C1" s="69" t="s">
        <v>37</v>
      </c>
      <c r="D1" s="69" t="s">
        <v>38</v>
      </c>
      <c r="E1" s="69" t="s">
        <v>39</v>
      </c>
      <c r="F1" s="69" t="s">
        <v>46</v>
      </c>
      <c r="G1" s="69" t="s">
        <v>39</v>
      </c>
      <c r="H1" s="69" t="s">
        <v>47</v>
      </c>
    </row>
    <row r="2" spans="1:8" ht="14.25">
      <c r="A2" s="71">
        <v>1</v>
      </c>
      <c r="B2" s="72">
        <v>12</v>
      </c>
      <c r="C2" s="71">
        <v>54178</v>
      </c>
      <c r="D2" s="71">
        <v>552644.55956324795</v>
      </c>
      <c r="E2" s="71">
        <v>432669.09418205102</v>
      </c>
      <c r="F2" s="71">
        <v>119975.46538119701</v>
      </c>
      <c r="G2" s="71">
        <v>432669.09418205102</v>
      </c>
      <c r="H2" s="71">
        <v>0.217093361917853</v>
      </c>
    </row>
    <row r="3" spans="1:8" ht="14.25">
      <c r="A3" s="71">
        <v>2</v>
      </c>
      <c r="B3" s="72">
        <v>13</v>
      </c>
      <c r="C3" s="71">
        <v>13524.628000000001</v>
      </c>
      <c r="D3" s="71">
        <v>85126.754283185801</v>
      </c>
      <c r="E3" s="71">
        <v>71296.031549837397</v>
      </c>
      <c r="F3" s="71">
        <v>13830.722733348501</v>
      </c>
      <c r="G3" s="71">
        <v>71296.031549837397</v>
      </c>
      <c r="H3" s="71">
        <v>0.16247210233504999</v>
      </c>
    </row>
    <row r="4" spans="1:8" ht="14.25">
      <c r="A4" s="71">
        <v>3</v>
      </c>
      <c r="B4" s="72">
        <v>14</v>
      </c>
      <c r="C4" s="71">
        <v>91880</v>
      </c>
      <c r="D4" s="71">
        <v>91553.003503418804</v>
      </c>
      <c r="E4" s="71">
        <v>71177.458006837594</v>
      </c>
      <c r="F4" s="71">
        <v>20375.545496581199</v>
      </c>
      <c r="G4" s="71">
        <v>71177.458006837594</v>
      </c>
      <c r="H4" s="71">
        <v>0.22255463738904299</v>
      </c>
    </row>
    <row r="5" spans="1:8" ht="14.25">
      <c r="A5" s="71">
        <v>4</v>
      </c>
      <c r="B5" s="72">
        <v>15</v>
      </c>
      <c r="C5" s="71">
        <v>2870</v>
      </c>
      <c r="D5" s="71">
        <v>42311.727656788396</v>
      </c>
      <c r="E5" s="71">
        <v>33804.529102775901</v>
      </c>
      <c r="F5" s="71">
        <v>8507.1985540125606</v>
      </c>
      <c r="G5" s="71">
        <v>33804.529102775901</v>
      </c>
      <c r="H5" s="71">
        <v>0.20106006124398201</v>
      </c>
    </row>
    <row r="6" spans="1:8" ht="14.25">
      <c r="A6" s="71">
        <v>5</v>
      </c>
      <c r="B6" s="72">
        <v>16</v>
      </c>
      <c r="C6" s="71">
        <v>2681</v>
      </c>
      <c r="D6" s="71">
        <v>166410.57631452999</v>
      </c>
      <c r="E6" s="71">
        <v>150620.14693162401</v>
      </c>
      <c r="F6" s="71">
        <v>15790.429382906001</v>
      </c>
      <c r="G6" s="71">
        <v>150620.14693162401</v>
      </c>
      <c r="H6" s="71">
        <v>9.4888376283612796E-2</v>
      </c>
    </row>
    <row r="7" spans="1:8" ht="14.25">
      <c r="A7" s="71">
        <v>6</v>
      </c>
      <c r="B7" s="72">
        <v>17</v>
      </c>
      <c r="C7" s="71">
        <v>15577</v>
      </c>
      <c r="D7" s="71">
        <v>233883.54423589699</v>
      </c>
      <c r="E7" s="71">
        <v>173230.85055897399</v>
      </c>
      <c r="F7" s="71">
        <v>60652.693676923103</v>
      </c>
      <c r="G7" s="71">
        <v>173230.85055897399</v>
      </c>
      <c r="H7" s="71">
        <v>0.25932860678623898</v>
      </c>
    </row>
    <row r="8" spans="1:8" ht="14.25">
      <c r="A8" s="71">
        <v>7</v>
      </c>
      <c r="B8" s="72">
        <v>18</v>
      </c>
      <c r="C8" s="71">
        <v>42733</v>
      </c>
      <c r="D8" s="71">
        <v>119700.04944700901</v>
      </c>
      <c r="E8" s="71">
        <v>99458.213483760701</v>
      </c>
      <c r="F8" s="71">
        <v>20241.835963247901</v>
      </c>
      <c r="G8" s="71">
        <v>99458.213483760701</v>
      </c>
      <c r="H8" s="71">
        <v>0.16910465832521601</v>
      </c>
    </row>
    <row r="9" spans="1:8" ht="14.25">
      <c r="A9" s="71">
        <v>8</v>
      </c>
      <c r="B9" s="72">
        <v>19</v>
      </c>
      <c r="C9" s="71">
        <v>16667</v>
      </c>
      <c r="D9" s="71">
        <v>66454.542108547001</v>
      </c>
      <c r="E9" s="71">
        <v>54198.449869230797</v>
      </c>
      <c r="F9" s="71">
        <v>12256.0922393162</v>
      </c>
      <c r="G9" s="71">
        <v>54198.449869230797</v>
      </c>
      <c r="H9" s="71">
        <v>0.18442820987761999</v>
      </c>
    </row>
    <row r="10" spans="1:8" ht="14.25">
      <c r="A10" s="71">
        <v>9</v>
      </c>
      <c r="B10" s="72">
        <v>21</v>
      </c>
      <c r="C10" s="71">
        <v>159423</v>
      </c>
      <c r="D10" s="71">
        <v>631890.06909999996</v>
      </c>
      <c r="E10" s="71">
        <v>573561.68429999996</v>
      </c>
      <c r="F10" s="71">
        <v>58328.3848</v>
      </c>
      <c r="G10" s="71">
        <v>573561.68429999996</v>
      </c>
      <c r="H10" s="71">
        <v>9.2307804240501903E-2</v>
      </c>
    </row>
    <row r="11" spans="1:8" ht="14.25">
      <c r="A11" s="71">
        <v>10</v>
      </c>
      <c r="B11" s="72">
        <v>22</v>
      </c>
      <c r="C11" s="71">
        <v>45295.900999999998</v>
      </c>
      <c r="D11" s="71">
        <v>925664.65743760695</v>
      </c>
      <c r="E11" s="71">
        <v>869030.01154358999</v>
      </c>
      <c r="F11" s="71">
        <v>56634.6458940171</v>
      </c>
      <c r="G11" s="71">
        <v>869030.01154358999</v>
      </c>
      <c r="H11" s="71">
        <v>6.1182681480776401E-2</v>
      </c>
    </row>
    <row r="12" spans="1:8" ht="14.25">
      <c r="A12" s="71">
        <v>11</v>
      </c>
      <c r="B12" s="72">
        <v>23</v>
      </c>
      <c r="C12" s="71">
        <v>155910.128</v>
      </c>
      <c r="D12" s="71">
        <v>1229057.5888</v>
      </c>
      <c r="E12" s="71">
        <v>1036585.4833</v>
      </c>
      <c r="F12" s="71">
        <v>192472.10550000001</v>
      </c>
      <c r="G12" s="71">
        <v>1036585.4833</v>
      </c>
      <c r="H12" s="71">
        <v>0.156601372672799</v>
      </c>
    </row>
    <row r="13" spans="1:8" ht="14.25">
      <c r="A13" s="71">
        <v>12</v>
      </c>
      <c r="B13" s="72">
        <v>24</v>
      </c>
      <c r="C13" s="71">
        <v>19709</v>
      </c>
      <c r="D13" s="71">
        <v>506603.27096752101</v>
      </c>
      <c r="E13" s="71">
        <v>470263.92605299101</v>
      </c>
      <c r="F13" s="71">
        <v>36339.344914529902</v>
      </c>
      <c r="G13" s="71">
        <v>470263.92605299101</v>
      </c>
      <c r="H13" s="71">
        <v>7.1731366528937496E-2</v>
      </c>
    </row>
    <row r="14" spans="1:8" ht="14.25">
      <c r="A14" s="71">
        <v>13</v>
      </c>
      <c r="B14" s="72">
        <v>25</v>
      </c>
      <c r="C14" s="71">
        <v>72677</v>
      </c>
      <c r="D14" s="71">
        <v>1071811.5138999999</v>
      </c>
      <c r="E14" s="71">
        <v>1039506.9654</v>
      </c>
      <c r="F14" s="71">
        <v>32304.548500000001</v>
      </c>
      <c r="G14" s="71">
        <v>1039506.9654</v>
      </c>
      <c r="H14" s="71">
        <v>3.0140139456473501E-2</v>
      </c>
    </row>
    <row r="15" spans="1:8" ht="14.25">
      <c r="A15" s="71">
        <v>14</v>
      </c>
      <c r="B15" s="72">
        <v>26</v>
      </c>
      <c r="C15" s="71">
        <v>63130</v>
      </c>
      <c r="D15" s="71">
        <v>326225.418277074</v>
      </c>
      <c r="E15" s="71">
        <v>286923.62060780602</v>
      </c>
      <c r="F15" s="71">
        <v>39301.797669268599</v>
      </c>
      <c r="G15" s="71">
        <v>286923.62060780602</v>
      </c>
      <c r="H15" s="71">
        <v>0.12047435750665</v>
      </c>
    </row>
    <row r="16" spans="1:8" ht="14.25">
      <c r="A16" s="71">
        <v>15</v>
      </c>
      <c r="B16" s="72">
        <v>27</v>
      </c>
      <c r="C16" s="71">
        <v>149339.99299999999</v>
      </c>
      <c r="D16" s="71">
        <v>911478.17422212404</v>
      </c>
      <c r="E16" s="71">
        <v>800900.61519380496</v>
      </c>
      <c r="F16" s="71">
        <v>110577.559028319</v>
      </c>
      <c r="G16" s="71">
        <v>800900.61519380496</v>
      </c>
      <c r="H16" s="71">
        <v>0.121316738190344</v>
      </c>
    </row>
    <row r="17" spans="1:8" ht="14.25">
      <c r="A17" s="71">
        <v>16</v>
      </c>
      <c r="B17" s="72">
        <v>29</v>
      </c>
      <c r="C17" s="71">
        <v>158262</v>
      </c>
      <c r="D17" s="71">
        <v>1969527.2955700899</v>
      </c>
      <c r="E17" s="71">
        <v>1730899.3018811999</v>
      </c>
      <c r="F17" s="71">
        <v>238627.99368888899</v>
      </c>
      <c r="G17" s="71">
        <v>1730899.3018811999</v>
      </c>
      <c r="H17" s="71">
        <v>0.12116003379370099</v>
      </c>
    </row>
    <row r="18" spans="1:8" ht="14.25">
      <c r="A18" s="71">
        <v>17</v>
      </c>
      <c r="B18" s="72">
        <v>31</v>
      </c>
      <c r="C18" s="71">
        <v>37438.877999999997</v>
      </c>
      <c r="D18" s="71">
        <v>252302.390771515</v>
      </c>
      <c r="E18" s="71">
        <v>211531.85092629999</v>
      </c>
      <c r="F18" s="71">
        <v>40770.5398452148</v>
      </c>
      <c r="G18" s="71">
        <v>211531.85092629999</v>
      </c>
      <c r="H18" s="71">
        <v>0.16159394970670901</v>
      </c>
    </row>
    <row r="19" spans="1:8" ht="14.25">
      <c r="A19" s="71">
        <v>18</v>
      </c>
      <c r="B19" s="72">
        <v>32</v>
      </c>
      <c r="C19" s="71">
        <v>12440.120999999999</v>
      </c>
      <c r="D19" s="71">
        <v>194280.22632307699</v>
      </c>
      <c r="E19" s="71">
        <v>7961148967.8209496</v>
      </c>
      <c r="F19" s="71">
        <v>-7960954687.5946198</v>
      </c>
      <c r="G19" s="71">
        <v>7961148967.8209496</v>
      </c>
      <c r="H19" s="71">
        <v>-40976.659530733799</v>
      </c>
    </row>
    <row r="20" spans="1:8" ht="14.25">
      <c r="A20" s="71">
        <v>19</v>
      </c>
      <c r="B20" s="72">
        <v>33</v>
      </c>
      <c r="C20" s="71">
        <v>36694.656000000003</v>
      </c>
      <c r="D20" s="71">
        <v>413146.13048632501</v>
      </c>
      <c r="E20" s="71">
        <v>332300.15864277998</v>
      </c>
      <c r="F20" s="71">
        <v>80845.971843545194</v>
      </c>
      <c r="G20" s="71">
        <v>332300.15864277998</v>
      </c>
      <c r="H20" s="71">
        <v>0.19568372030588599</v>
      </c>
    </row>
    <row r="21" spans="1:8" ht="14.25">
      <c r="A21" s="71">
        <v>20</v>
      </c>
      <c r="B21" s="72">
        <v>34</v>
      </c>
      <c r="C21" s="71">
        <v>55180.07</v>
      </c>
      <c r="D21" s="71">
        <v>260524.29187601499</v>
      </c>
      <c r="E21" s="71">
        <v>177960.04792951199</v>
      </c>
      <c r="F21" s="71">
        <v>82564.243946503804</v>
      </c>
      <c r="G21" s="71">
        <v>177960.04792951199</v>
      </c>
      <c r="H21" s="71">
        <v>0.31691572157039599</v>
      </c>
    </row>
    <row r="22" spans="1:8" ht="14.25">
      <c r="A22" s="71">
        <v>21</v>
      </c>
      <c r="B22" s="72">
        <v>35</v>
      </c>
      <c r="C22" s="71">
        <v>36854.936999999998</v>
      </c>
      <c r="D22" s="71">
        <v>864870.84946017701</v>
      </c>
      <c r="E22" s="71">
        <v>829232.03858979698</v>
      </c>
      <c r="F22" s="71">
        <v>35638.810870380403</v>
      </c>
      <c r="G22" s="71">
        <v>829232.03858979698</v>
      </c>
      <c r="H22" s="71">
        <v>4.1207089928658E-2</v>
      </c>
    </row>
    <row r="23" spans="1:8" ht="14.25">
      <c r="A23" s="71">
        <v>22</v>
      </c>
      <c r="B23" s="72">
        <v>36</v>
      </c>
      <c r="C23" s="71">
        <v>117803.24099999999</v>
      </c>
      <c r="D23" s="71">
        <v>634412.57315575203</v>
      </c>
      <c r="E23" s="71">
        <v>547145.57684776594</v>
      </c>
      <c r="F23" s="71">
        <v>87266.996307986294</v>
      </c>
      <c r="G23" s="71">
        <v>547145.57684776594</v>
      </c>
      <c r="H23" s="71">
        <v>0.137555590794639</v>
      </c>
    </row>
    <row r="24" spans="1:8" ht="14.25">
      <c r="A24" s="71">
        <v>23</v>
      </c>
      <c r="B24" s="72">
        <v>37</v>
      </c>
      <c r="C24" s="71">
        <v>115586.61</v>
      </c>
      <c r="D24" s="71">
        <v>964139.15433805296</v>
      </c>
      <c r="E24" s="71">
        <v>811664.87069953105</v>
      </c>
      <c r="F24" s="71">
        <v>152474.283638522</v>
      </c>
      <c r="G24" s="71">
        <v>811664.87069953105</v>
      </c>
      <c r="H24" s="71">
        <v>0.15814551556430201</v>
      </c>
    </row>
    <row r="25" spans="1:8" ht="14.25">
      <c r="A25" s="71">
        <v>24</v>
      </c>
      <c r="B25" s="72">
        <v>38</v>
      </c>
      <c r="C25" s="71">
        <v>181887.288</v>
      </c>
      <c r="D25" s="71">
        <v>870630.23935752199</v>
      </c>
      <c r="E25" s="71">
        <v>831789.62060177</v>
      </c>
      <c r="F25" s="71">
        <v>38840.618755752199</v>
      </c>
      <c r="G25" s="71">
        <v>831789.62060177</v>
      </c>
      <c r="H25" s="71">
        <v>4.4612071807216901E-2</v>
      </c>
    </row>
    <row r="26" spans="1:8" ht="14.25">
      <c r="A26" s="71">
        <v>25</v>
      </c>
      <c r="B26" s="72">
        <v>39</v>
      </c>
      <c r="C26" s="71">
        <v>93294.797999999995</v>
      </c>
      <c r="D26" s="71">
        <v>120301.919839808</v>
      </c>
      <c r="E26" s="71">
        <v>91372.461815167</v>
      </c>
      <c r="F26" s="71">
        <v>28929.458024640899</v>
      </c>
      <c r="G26" s="71">
        <v>91372.461815167</v>
      </c>
      <c r="H26" s="71">
        <v>0.240473785149587</v>
      </c>
    </row>
    <row r="27" spans="1:8" ht="14.25">
      <c r="A27" s="71">
        <v>26</v>
      </c>
      <c r="B27" s="72">
        <v>40</v>
      </c>
      <c r="C27" s="71">
        <v>53</v>
      </c>
      <c r="D27" s="71">
        <v>171.45310000000001</v>
      </c>
      <c r="E27" s="71">
        <v>135.84219999999999</v>
      </c>
      <c r="F27" s="71">
        <v>35.610900000000001</v>
      </c>
      <c r="G27" s="71">
        <v>135.84219999999999</v>
      </c>
      <c r="H27" s="71">
        <v>0.20770053151561599</v>
      </c>
    </row>
    <row r="28" spans="1:8" ht="14.25">
      <c r="A28" s="71">
        <v>27</v>
      </c>
      <c r="B28" s="72">
        <v>42</v>
      </c>
      <c r="C28" s="71">
        <v>11694.311</v>
      </c>
      <c r="D28" s="71">
        <v>159672.51629999999</v>
      </c>
      <c r="E28" s="71">
        <v>145708.611</v>
      </c>
      <c r="F28" s="71">
        <v>13963.9053</v>
      </c>
      <c r="G28" s="71">
        <v>145708.611</v>
      </c>
      <c r="H28" s="71">
        <v>8.7453405404872397E-2</v>
      </c>
    </row>
    <row r="29" spans="1:8" ht="14.25">
      <c r="A29" s="71">
        <v>28</v>
      </c>
      <c r="B29" s="72">
        <v>75</v>
      </c>
      <c r="C29" s="71">
        <v>510</v>
      </c>
      <c r="D29" s="71">
        <v>304517.52136752103</v>
      </c>
      <c r="E29" s="71">
        <v>286093.26068376098</v>
      </c>
      <c r="F29" s="71">
        <v>18424.260683760702</v>
      </c>
      <c r="G29" s="71">
        <v>286093.26068376098</v>
      </c>
      <c r="H29" s="71">
        <v>6.0503121794179097E-2</v>
      </c>
    </row>
    <row r="30" spans="1:8" ht="14.25">
      <c r="A30" s="71">
        <v>29</v>
      </c>
      <c r="B30" s="72">
        <v>76</v>
      </c>
      <c r="C30" s="71">
        <v>1860</v>
      </c>
      <c r="D30" s="71">
        <v>304534.10572734999</v>
      </c>
      <c r="E30" s="71">
        <v>279299.097642735</v>
      </c>
      <c r="F30" s="71">
        <v>25235.008084615401</v>
      </c>
      <c r="G30" s="71">
        <v>279299.097642735</v>
      </c>
      <c r="H30" s="71">
        <v>8.2864308496232303E-2</v>
      </c>
    </row>
    <row r="31" spans="1:8" ht="14.25">
      <c r="A31" s="71">
        <v>30</v>
      </c>
      <c r="B31" s="72">
        <v>99</v>
      </c>
      <c r="C31" s="71">
        <v>46</v>
      </c>
      <c r="D31" s="71">
        <v>26913.858671810001</v>
      </c>
      <c r="E31" s="71">
        <v>22107.218213448301</v>
      </c>
      <c r="F31" s="71">
        <v>4806.6404583617004</v>
      </c>
      <c r="G31" s="71">
        <v>22107.218213448301</v>
      </c>
      <c r="H31" s="71">
        <v>0.178593508904624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2013-09-11T01:21:49Z</dcterms:modified>
</cp:coreProperties>
</file>