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<sst xmlns="http://schemas.openxmlformats.org/spreadsheetml/2006/main" count="114" uniqueCount="71">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</sst>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0" fillId="0" borderId="0" xfId="0" applyNumberFormat="1" applyFont="1" applyAlignment="1"/>
    <xf numFmtId="49" fontId="30" fillId="0" borderId="0" xfId="0" applyNumberFormat="1" applyFont="1" applyAlignment="1"/>
    <xf numFmtId="0" fontId="31" fillId="0" borderId="0" xfId="0" applyNumberFormat="1" applyFont="1" applyAlignment="1"/>
    <xf numFmtId="49" fontId="0" fillId="0" borderId="0" xfId="0" applyNumberFormat="1" applyAlignment="1"/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2" t="s">
        <v>4</v>
      </c>
      <c r="D2" s="52"/>
      <c r="E2" s="13"/>
      <c r="F2" s="24"/>
      <c r="G2" s="14"/>
      <c r="H2" s="24"/>
      <c r="I2" s="20"/>
      <c r="J2" s="21"/>
      <c r="K2" s="22"/>
      <c r="L2" s="22"/>
    </row>
    <row r="3" spans="1:12">
      <c r="A3" s="53" t="s">
        <v>5</v>
      </c>
      <c r="B3" s="53"/>
      <c r="C3" s="53"/>
      <c r="D3" s="53"/>
      <c r="E3" s="15">
        <f>RA!D7</f>
        <v>14361729.955600001</v>
      </c>
      <c r="F3" s="25">
        <f>RA!I7</f>
        <v>1532401.6963</v>
      </c>
      <c r="G3" s="16">
        <f>E3-F3</f>
        <v>12829328.259300001</v>
      </c>
      <c r="H3" s="27">
        <f>RA!J7</f>
        <v>10.670035580932799</v>
      </c>
      <c r="I3" s="20">
        <f>SUM(I4:I39)</f>
        <v>14361732.587198837</v>
      </c>
      <c r="J3" s="21">
        <f>SUM(J4:J39)</f>
        <v>12829328.143036041</v>
      </c>
      <c r="K3" s="22">
        <f>E3-I3</f>
        <v>-2.6315988358110189</v>
      </c>
      <c r="L3" s="22">
        <f>G3-J3</f>
        <v>0.11626395955681801</v>
      </c>
    </row>
    <row r="4" spans="1:12">
      <c r="A4" s="54">
        <f>RA!A8</f>
        <v>41528</v>
      </c>
      <c r="B4" s="12">
        <v>12</v>
      </c>
      <c r="C4" s="51" t="s">
        <v>6</v>
      </c>
      <c r="D4" s="51"/>
      <c r="E4" s="15">
        <f>RA!D8</f>
        <v>517691.85619999998</v>
      </c>
      <c r="F4" s="25">
        <f>RA!I8</f>
        <v>108984.0886</v>
      </c>
      <c r="G4" s="16">
        <f t="shared" ref="G4:G39" si="0">E4-F4</f>
        <v>408707.76759999996</v>
      </c>
      <c r="H4" s="27">
        <f>RA!J8</f>
        <v>21.0519225471254</v>
      </c>
      <c r="I4" s="20">
        <f>VLOOKUP(B4,RMS!B:D,3,FALSE)</f>
        <v>517692.30151623901</v>
      </c>
      <c r="J4" s="21">
        <f>VLOOKUP(B4,RMS!B:E,4,FALSE)</f>
        <v>408707.763763247</v>
      </c>
      <c r="K4" s="22">
        <f t="shared" ref="K4:K39" si="1">E4-I4</f>
        <v>-0.44531623902730644</v>
      </c>
      <c r="L4" s="22">
        <f t="shared" ref="L4:L39" si="2">G4-J4</f>
        <v>3.8367529632523656E-3</v>
      </c>
    </row>
    <row r="5" spans="1:12">
      <c r="A5" s="54"/>
      <c r="B5" s="12">
        <v>13</v>
      </c>
      <c r="C5" s="51" t="s">
        <v>7</v>
      </c>
      <c r="D5" s="51"/>
      <c r="E5" s="15">
        <f>RA!D9</f>
        <v>73852.8649</v>
      </c>
      <c r="F5" s="25">
        <f>RA!I9</f>
        <v>12899.206700000001</v>
      </c>
      <c r="G5" s="16">
        <f t="shared" si="0"/>
        <v>60953.658199999998</v>
      </c>
      <c r="H5" s="27">
        <f>RA!J9</f>
        <v>17.466088441478998</v>
      </c>
      <c r="I5" s="20">
        <f>VLOOKUP(B5,RMS!B:D,3,FALSE)</f>
        <v>73852.877001005894</v>
      </c>
      <c r="J5" s="21">
        <f>VLOOKUP(B5,RMS!B:E,4,FALSE)</f>
        <v>60953.6512787459</v>
      </c>
      <c r="K5" s="22">
        <f t="shared" si="1"/>
        <v>-1.2101005893782713E-2</v>
      </c>
      <c r="L5" s="22">
        <f t="shared" si="2"/>
        <v>6.9212540984153748E-3</v>
      </c>
    </row>
    <row r="6" spans="1:12">
      <c r="A6" s="54"/>
      <c r="B6" s="12">
        <v>14</v>
      </c>
      <c r="C6" s="51" t="s">
        <v>8</v>
      </c>
      <c r="D6" s="51"/>
      <c r="E6" s="15">
        <f>RA!D10</f>
        <v>84438.393100000001</v>
      </c>
      <c r="F6" s="25">
        <f>RA!I10</f>
        <v>22274.446499999998</v>
      </c>
      <c r="G6" s="16">
        <f t="shared" si="0"/>
        <v>62163.946600000003</v>
      </c>
      <c r="H6" s="27">
        <f>RA!J10</f>
        <v>26.379524387230401</v>
      </c>
      <c r="I6" s="20">
        <f>VLOOKUP(B6,RMS!B:D,3,FALSE)</f>
        <v>84440.249099145207</v>
      </c>
      <c r="J6" s="21">
        <f>VLOOKUP(B6,RMS!B:E,4,FALSE)</f>
        <v>62163.947063247797</v>
      </c>
      <c r="K6" s="22">
        <f t="shared" si="1"/>
        <v>-1.8559991452057147</v>
      </c>
      <c r="L6" s="22">
        <f t="shared" si="2"/>
        <v>-4.632477939594537E-4</v>
      </c>
    </row>
    <row r="7" spans="1:12">
      <c r="A7" s="54"/>
      <c r="B7" s="12">
        <v>15</v>
      </c>
      <c r="C7" s="51" t="s">
        <v>9</v>
      </c>
      <c r="D7" s="51"/>
      <c r="E7" s="15">
        <f>RA!D11</f>
        <v>43681.831700000002</v>
      </c>
      <c r="F7" s="25">
        <f>RA!I11</f>
        <v>10604.2461</v>
      </c>
      <c r="G7" s="16">
        <f t="shared" si="0"/>
        <v>33077.585600000006</v>
      </c>
      <c r="H7" s="27">
        <f>RA!J11</f>
        <v>24.2761021855226</v>
      </c>
      <c r="I7" s="20">
        <f>VLOOKUP(B7,RMS!B:D,3,FALSE)</f>
        <v>43681.8534145374</v>
      </c>
      <c r="J7" s="21">
        <f>VLOOKUP(B7,RMS!B:E,4,FALSE)</f>
        <v>33077.586256054703</v>
      </c>
      <c r="K7" s="22">
        <f t="shared" si="1"/>
        <v>-2.1714537397201639E-2</v>
      </c>
      <c r="L7" s="22">
        <f t="shared" si="2"/>
        <v>-6.5605469717411324E-4</v>
      </c>
    </row>
    <row r="8" spans="1:12">
      <c r="A8" s="54"/>
      <c r="B8" s="12">
        <v>16</v>
      </c>
      <c r="C8" s="51" t="s">
        <v>10</v>
      </c>
      <c r="D8" s="51"/>
      <c r="E8" s="15">
        <f>RA!D12</f>
        <v>153331.06849999999</v>
      </c>
      <c r="F8" s="25">
        <f>RA!I12</f>
        <v>17741.749</v>
      </c>
      <c r="G8" s="16">
        <f t="shared" si="0"/>
        <v>135589.31949999998</v>
      </c>
      <c r="H8" s="27">
        <f>RA!J12</f>
        <v>11.5708767789615</v>
      </c>
      <c r="I8" s="20">
        <f>VLOOKUP(B8,RMS!B:D,3,FALSE)</f>
        <v>153331.07381880301</v>
      </c>
      <c r="J8" s="21">
        <f>VLOOKUP(B8,RMS!B:E,4,FALSE)</f>
        <v>135589.31981538399</v>
      </c>
      <c r="K8" s="22">
        <f t="shared" si="1"/>
        <v>-5.3188030142337084E-3</v>
      </c>
      <c r="L8" s="22">
        <f t="shared" si="2"/>
        <v>-3.1538400799036026E-4</v>
      </c>
    </row>
    <row r="9" spans="1:12">
      <c r="A9" s="54"/>
      <c r="B9" s="12">
        <v>17</v>
      </c>
      <c r="C9" s="51" t="s">
        <v>11</v>
      </c>
      <c r="D9" s="51"/>
      <c r="E9" s="15">
        <f>RA!D13</f>
        <v>227925.93290000001</v>
      </c>
      <c r="F9" s="25">
        <f>RA!I13</f>
        <v>61768.954599999997</v>
      </c>
      <c r="G9" s="16">
        <f t="shared" si="0"/>
        <v>166156.97830000002</v>
      </c>
      <c r="H9" s="27">
        <f>RA!J13</f>
        <v>27.100450490247798</v>
      </c>
      <c r="I9" s="20">
        <f>VLOOKUP(B9,RMS!B:D,3,FALSE)</f>
        <v>227926.06806837599</v>
      </c>
      <c r="J9" s="21">
        <f>VLOOKUP(B9,RMS!B:E,4,FALSE)</f>
        <v>166156.978115384</v>
      </c>
      <c r="K9" s="22">
        <f t="shared" si="1"/>
        <v>-0.13516837597126141</v>
      </c>
      <c r="L9" s="22">
        <f t="shared" si="2"/>
        <v>1.8461601575836539E-4</v>
      </c>
    </row>
    <row r="10" spans="1:12">
      <c r="A10" s="54"/>
      <c r="B10" s="12">
        <v>18</v>
      </c>
      <c r="C10" s="51" t="s">
        <v>12</v>
      </c>
      <c r="D10" s="51"/>
      <c r="E10" s="15">
        <f>RA!D14</f>
        <v>157394.54740000001</v>
      </c>
      <c r="F10" s="25">
        <f>RA!I14</f>
        <v>28934.150300000001</v>
      </c>
      <c r="G10" s="16">
        <f t="shared" si="0"/>
        <v>128460.3971</v>
      </c>
      <c r="H10" s="27">
        <f>RA!J14</f>
        <v>18.383197371168901</v>
      </c>
      <c r="I10" s="20">
        <f>VLOOKUP(B10,RMS!B:D,3,FALSE)</f>
        <v>157394.52747521299</v>
      </c>
      <c r="J10" s="21">
        <f>VLOOKUP(B10,RMS!B:E,4,FALSE)</f>
        <v>128460.40019828999</v>
      </c>
      <c r="K10" s="22">
        <f t="shared" si="1"/>
        <v>1.9924787018680945E-2</v>
      </c>
      <c r="L10" s="22">
        <f t="shared" si="2"/>
        <v>-3.0982899916125461E-3</v>
      </c>
    </row>
    <row r="11" spans="1:12">
      <c r="A11" s="54"/>
      <c r="B11" s="12">
        <v>19</v>
      </c>
      <c r="C11" s="51" t="s">
        <v>13</v>
      </c>
      <c r="D11" s="51"/>
      <c r="E11" s="15">
        <f>RA!D15</f>
        <v>67996.039600000004</v>
      </c>
      <c r="F11" s="25">
        <f>RA!I15</f>
        <v>13167.8799</v>
      </c>
      <c r="G11" s="16">
        <f t="shared" si="0"/>
        <v>54828.159700000004</v>
      </c>
      <c r="H11" s="27">
        <f>RA!J15</f>
        <v>19.365657143360998</v>
      </c>
      <c r="I11" s="20">
        <f>VLOOKUP(B11,RMS!B:D,3,FALSE)</f>
        <v>67996.066101709395</v>
      </c>
      <c r="J11" s="21">
        <f>VLOOKUP(B11,RMS!B:E,4,FALSE)</f>
        <v>54828.160064957199</v>
      </c>
      <c r="K11" s="22">
        <f t="shared" si="1"/>
        <v>-2.6501709391595796E-2</v>
      </c>
      <c r="L11" s="22">
        <f t="shared" si="2"/>
        <v>-3.6495719541562721E-4</v>
      </c>
    </row>
    <row r="12" spans="1:12">
      <c r="A12" s="54"/>
      <c r="B12" s="12">
        <v>21</v>
      </c>
      <c r="C12" s="51" t="s">
        <v>14</v>
      </c>
      <c r="D12" s="51"/>
      <c r="E12" s="15">
        <f>RA!D16</f>
        <v>625543.18200000003</v>
      </c>
      <c r="F12" s="25">
        <f>RA!I16</f>
        <v>46172.423000000003</v>
      </c>
      <c r="G12" s="16">
        <f t="shared" si="0"/>
        <v>579370.75900000008</v>
      </c>
      <c r="H12" s="27">
        <f>RA!J16</f>
        <v>7.3811727677019103</v>
      </c>
      <c r="I12" s="20">
        <f>VLOOKUP(B12,RMS!B:D,3,FALSE)</f>
        <v>625542.97</v>
      </c>
      <c r="J12" s="21">
        <f>VLOOKUP(B12,RMS!B:E,4,FALSE)</f>
        <v>579370.75899999996</v>
      </c>
      <c r="K12" s="22">
        <f t="shared" si="1"/>
        <v>0.212000000057742</v>
      </c>
      <c r="L12" s="22">
        <f t="shared" si="2"/>
        <v>0</v>
      </c>
    </row>
    <row r="13" spans="1:12">
      <c r="A13" s="54"/>
      <c r="B13" s="12">
        <v>22</v>
      </c>
      <c r="C13" s="51" t="s">
        <v>15</v>
      </c>
      <c r="D13" s="51"/>
      <c r="E13" s="15">
        <f>RA!D17</f>
        <v>913656.65</v>
      </c>
      <c r="F13" s="25">
        <f>RA!I17</f>
        <v>41344.129699999998</v>
      </c>
      <c r="G13" s="16">
        <f t="shared" si="0"/>
        <v>872312.52029999997</v>
      </c>
      <c r="H13" s="27">
        <f>RA!J17</f>
        <v>4.52512765052386</v>
      </c>
      <c r="I13" s="20">
        <f>VLOOKUP(B13,RMS!B:D,3,FALSE)</f>
        <v>913656.673423931</v>
      </c>
      <c r="J13" s="21">
        <f>VLOOKUP(B13,RMS!B:E,4,FALSE)</f>
        <v>872312.51572136697</v>
      </c>
      <c r="K13" s="22">
        <f t="shared" si="1"/>
        <v>-2.3423930979333818E-2</v>
      </c>
      <c r="L13" s="22">
        <f t="shared" si="2"/>
        <v>4.5786330010741949E-3</v>
      </c>
    </row>
    <row r="14" spans="1:12">
      <c r="A14" s="54"/>
      <c r="B14" s="12">
        <v>23</v>
      </c>
      <c r="C14" s="51" t="s">
        <v>16</v>
      </c>
      <c r="D14" s="51"/>
      <c r="E14" s="15">
        <f>RA!D18</f>
        <v>1154086.7867999999</v>
      </c>
      <c r="F14" s="25">
        <f>RA!I18</f>
        <v>179762.50409999999</v>
      </c>
      <c r="G14" s="16">
        <f t="shared" si="0"/>
        <v>974324.28269999987</v>
      </c>
      <c r="H14" s="27">
        <f>RA!J18</f>
        <v>15.576168634461</v>
      </c>
      <c r="I14" s="20">
        <f>VLOOKUP(B14,RMS!B:D,3,FALSE)</f>
        <v>1154086.7642000001</v>
      </c>
      <c r="J14" s="21">
        <f>VLOOKUP(B14,RMS!B:E,4,FALSE)</f>
        <v>974324.28020000004</v>
      </c>
      <c r="K14" s="22">
        <f t="shared" si="1"/>
        <v>2.2599999792873859E-2</v>
      </c>
      <c r="L14" s="22">
        <f t="shared" si="2"/>
        <v>2.4999998277053237E-3</v>
      </c>
    </row>
    <row r="15" spans="1:12">
      <c r="A15" s="54"/>
      <c r="B15" s="12">
        <v>24</v>
      </c>
      <c r="C15" s="51" t="s">
        <v>17</v>
      </c>
      <c r="D15" s="51"/>
      <c r="E15" s="15">
        <f>RA!D19</f>
        <v>831933.25089999998</v>
      </c>
      <c r="F15" s="25">
        <f>RA!I19</f>
        <v>22882.804599999999</v>
      </c>
      <c r="G15" s="16">
        <f t="shared" si="0"/>
        <v>809050.44629999995</v>
      </c>
      <c r="H15" s="27">
        <f>RA!J19</f>
        <v>2.7505577611238601</v>
      </c>
      <c r="I15" s="20">
        <f>VLOOKUP(B15,RMS!B:D,3,FALSE)</f>
        <v>831933.22894529905</v>
      </c>
      <c r="J15" s="21">
        <f>VLOOKUP(B15,RMS!B:E,4,FALSE)</f>
        <v>809050.44574187999</v>
      </c>
      <c r="K15" s="22">
        <f t="shared" si="1"/>
        <v>2.1954700932838023E-2</v>
      </c>
      <c r="L15" s="22">
        <f t="shared" si="2"/>
        <v>5.5811996571719646E-4</v>
      </c>
    </row>
    <row r="16" spans="1:12">
      <c r="A16" s="54"/>
      <c r="B16" s="12">
        <v>25</v>
      </c>
      <c r="C16" s="51" t="s">
        <v>18</v>
      </c>
      <c r="D16" s="51"/>
      <c r="E16" s="15">
        <f>RA!D20</f>
        <v>883762.00080000004</v>
      </c>
      <c r="F16" s="25">
        <f>RA!I20</f>
        <v>23734.185700000002</v>
      </c>
      <c r="G16" s="16">
        <f t="shared" si="0"/>
        <v>860027.81510000001</v>
      </c>
      <c r="H16" s="27">
        <f>RA!J20</f>
        <v>2.6855856756134902</v>
      </c>
      <c r="I16" s="20">
        <f>VLOOKUP(B16,RMS!B:D,3,FALSE)</f>
        <v>883761.95220000006</v>
      </c>
      <c r="J16" s="21">
        <f>VLOOKUP(B16,RMS!B:E,4,FALSE)</f>
        <v>860027.81510000001</v>
      </c>
      <c r="K16" s="22">
        <f t="shared" si="1"/>
        <v>4.8599999980069697E-2</v>
      </c>
      <c r="L16" s="22">
        <f t="shared" si="2"/>
        <v>0</v>
      </c>
    </row>
    <row r="17" spans="1:12">
      <c r="A17" s="54"/>
      <c r="B17" s="12">
        <v>26</v>
      </c>
      <c r="C17" s="51" t="s">
        <v>19</v>
      </c>
      <c r="D17" s="51"/>
      <c r="E17" s="15">
        <f>RA!D21</f>
        <v>305424.77919999999</v>
      </c>
      <c r="F17" s="25">
        <f>RA!I21</f>
        <v>36849.034</v>
      </c>
      <c r="G17" s="16">
        <f t="shared" si="0"/>
        <v>268575.7452</v>
      </c>
      <c r="H17" s="27">
        <f>RA!J21</f>
        <v>12.064847553141799</v>
      </c>
      <c r="I17" s="20">
        <f>VLOOKUP(B17,RMS!B:D,3,FALSE)</f>
        <v>305424.601474797</v>
      </c>
      <c r="J17" s="21">
        <f>VLOOKUP(B17,RMS!B:E,4,FALSE)</f>
        <v>268575.745181098</v>
      </c>
      <c r="K17" s="22">
        <f t="shared" si="1"/>
        <v>0.17772520298603922</v>
      </c>
      <c r="L17" s="22">
        <f t="shared" si="2"/>
        <v>1.8902006559073925E-5</v>
      </c>
    </row>
    <row r="18" spans="1:12">
      <c r="A18" s="54"/>
      <c r="B18" s="12">
        <v>27</v>
      </c>
      <c r="C18" s="51" t="s">
        <v>20</v>
      </c>
      <c r="D18" s="51"/>
      <c r="E18" s="15">
        <f>RA!D22</f>
        <v>859766.6398</v>
      </c>
      <c r="F18" s="25">
        <f>RA!I22</f>
        <v>114468.30130000001</v>
      </c>
      <c r="G18" s="16">
        <f t="shared" si="0"/>
        <v>745298.33849999995</v>
      </c>
      <c r="H18" s="27">
        <f>RA!J22</f>
        <v>13.3138803020582</v>
      </c>
      <c r="I18" s="20">
        <f>VLOOKUP(B18,RMS!B:D,3,FALSE)</f>
        <v>859766.94466725597</v>
      </c>
      <c r="J18" s="21">
        <f>VLOOKUP(B18,RMS!B:E,4,FALSE)</f>
        <v>745298.34303716803</v>
      </c>
      <c r="K18" s="22">
        <f t="shared" si="1"/>
        <v>-0.3048672559671104</v>
      </c>
      <c r="L18" s="22">
        <f t="shared" si="2"/>
        <v>-4.5371680753305554E-3</v>
      </c>
    </row>
    <row r="19" spans="1:12">
      <c r="A19" s="54"/>
      <c r="B19" s="12">
        <v>29</v>
      </c>
      <c r="C19" s="51" t="s">
        <v>21</v>
      </c>
      <c r="D19" s="51"/>
      <c r="E19" s="15">
        <f>RA!D23</f>
        <v>2027124.2164</v>
      </c>
      <c r="F19" s="25">
        <f>RA!I23</f>
        <v>151781.3965</v>
      </c>
      <c r="G19" s="16">
        <f t="shared" si="0"/>
        <v>1875342.8199</v>
      </c>
      <c r="H19" s="27">
        <f>RA!J23</f>
        <v>7.4875232248742396</v>
      </c>
      <c r="I19" s="20">
        <f>VLOOKUP(B19,RMS!B:D,3,FALSE)</f>
        <v>2027124.7580487099</v>
      </c>
      <c r="J19" s="21">
        <f>VLOOKUP(B19,RMS!B:E,4,FALSE)</f>
        <v>1875342.8506640999</v>
      </c>
      <c r="K19" s="22">
        <f t="shared" si="1"/>
        <v>-0.54164870991371572</v>
      </c>
      <c r="L19" s="22">
        <f t="shared" si="2"/>
        <v>-3.0764099908992648E-2</v>
      </c>
    </row>
    <row r="20" spans="1:12">
      <c r="A20" s="54"/>
      <c r="B20" s="12">
        <v>31</v>
      </c>
      <c r="C20" s="51" t="s">
        <v>22</v>
      </c>
      <c r="D20" s="51"/>
      <c r="E20" s="15">
        <f>RA!D24</f>
        <v>254043.0117</v>
      </c>
      <c r="F20" s="25">
        <f>RA!I24</f>
        <v>41208.434300000001</v>
      </c>
      <c r="G20" s="16">
        <f t="shared" si="0"/>
        <v>212834.57740000001</v>
      </c>
      <c r="H20" s="27">
        <f>RA!J24</f>
        <v>16.2210462016814</v>
      </c>
      <c r="I20" s="20">
        <f>VLOOKUP(B20,RMS!B:D,3,FALSE)</f>
        <v>254043.014205566</v>
      </c>
      <c r="J20" s="21">
        <f>VLOOKUP(B20,RMS!B:E,4,FALSE)</f>
        <v>212834.566119475</v>
      </c>
      <c r="K20" s="22">
        <f t="shared" si="1"/>
        <v>-2.5055659934878349E-3</v>
      </c>
      <c r="L20" s="22">
        <f t="shared" si="2"/>
        <v>1.1280525010079145E-2</v>
      </c>
    </row>
    <row r="21" spans="1:12">
      <c r="A21" s="54"/>
      <c r="B21" s="12">
        <v>32</v>
      </c>
      <c r="C21" s="51" t="s">
        <v>23</v>
      </c>
      <c r="D21" s="51"/>
      <c r="E21" s="15">
        <f>RA!D25</f>
        <v>198574.67079999999</v>
      </c>
      <c r="F21" s="25">
        <f>RA!I25</f>
        <v>21785.033599999999</v>
      </c>
      <c r="G21" s="16">
        <f t="shared" si="0"/>
        <v>176789.6372</v>
      </c>
      <c r="H21" s="27">
        <f>RA!J25</f>
        <v>10.9707011031338</v>
      </c>
      <c r="I21" s="20">
        <f>VLOOKUP(B21,RMS!B:D,3,FALSE)</f>
        <v>198574.663035337</v>
      </c>
      <c r="J21" s="21">
        <f>VLOOKUP(B21,RMS!B:E,4,FALSE)</f>
        <v>176789.632741323</v>
      </c>
      <c r="K21" s="22">
        <f t="shared" si="1"/>
        <v>7.7646629943046719E-3</v>
      </c>
      <c r="L21" s="22">
        <f t="shared" si="2"/>
        <v>4.4586769945453852E-3</v>
      </c>
    </row>
    <row r="22" spans="1:12">
      <c r="A22" s="54"/>
      <c r="B22" s="12">
        <v>33</v>
      </c>
      <c r="C22" s="51" t="s">
        <v>24</v>
      </c>
      <c r="D22" s="51"/>
      <c r="E22" s="15">
        <f>RA!D26</f>
        <v>390260.38819999999</v>
      </c>
      <c r="F22" s="25">
        <f>RA!I26</f>
        <v>81636.904999999999</v>
      </c>
      <c r="G22" s="16">
        <f t="shared" si="0"/>
        <v>308623.48320000002</v>
      </c>
      <c r="H22" s="27">
        <f>RA!J26</f>
        <v>20.9185732060931</v>
      </c>
      <c r="I22" s="20">
        <f>VLOOKUP(B22,RMS!B:D,3,FALSE)</f>
        <v>390260.41086520598</v>
      </c>
      <c r="J22" s="21">
        <f>VLOOKUP(B22,RMS!B:E,4,FALSE)</f>
        <v>308623.59285380901</v>
      </c>
      <c r="K22" s="22">
        <f t="shared" si="1"/>
        <v>-2.2665205993689597E-2</v>
      </c>
      <c r="L22" s="22">
        <f t="shared" si="2"/>
        <v>-0.10965380899142474</v>
      </c>
    </row>
    <row r="23" spans="1:12">
      <c r="A23" s="54"/>
      <c r="B23" s="12">
        <v>34</v>
      </c>
      <c r="C23" s="51" t="s">
        <v>25</v>
      </c>
      <c r="D23" s="51"/>
      <c r="E23" s="15">
        <f>RA!D27</f>
        <v>265423.34779999999</v>
      </c>
      <c r="F23" s="25">
        <f>RA!I27</f>
        <v>83778.918999999994</v>
      </c>
      <c r="G23" s="16">
        <f t="shared" si="0"/>
        <v>181644.42879999999</v>
      </c>
      <c r="H23" s="27">
        <f>RA!J27</f>
        <v>31.564261280860801</v>
      </c>
      <c r="I23" s="20">
        <f>VLOOKUP(B23,RMS!B:D,3,FALSE)</f>
        <v>265423.32876823901</v>
      </c>
      <c r="J23" s="21">
        <f>VLOOKUP(B23,RMS!B:E,4,FALSE)</f>
        <v>181644.435292176</v>
      </c>
      <c r="K23" s="22">
        <f t="shared" si="1"/>
        <v>1.9031760981306434E-2</v>
      </c>
      <c r="L23" s="22">
        <f t="shared" si="2"/>
        <v>-6.4921760058496147E-3</v>
      </c>
    </row>
    <row r="24" spans="1:12">
      <c r="A24" s="54"/>
      <c r="B24" s="12">
        <v>35</v>
      </c>
      <c r="C24" s="51" t="s">
        <v>26</v>
      </c>
      <c r="D24" s="51"/>
      <c r="E24" s="15">
        <f>RA!D28</f>
        <v>870308.95750000002</v>
      </c>
      <c r="F24" s="25">
        <f>RA!I28</f>
        <v>35258.7955</v>
      </c>
      <c r="G24" s="16">
        <f t="shared" si="0"/>
        <v>835050.16200000001</v>
      </c>
      <c r="H24" s="27">
        <f>RA!J28</f>
        <v>4.0512964041278403</v>
      </c>
      <c r="I24" s="20">
        <f>VLOOKUP(B24,RMS!B:D,3,FALSE)</f>
        <v>870308.95894690196</v>
      </c>
      <c r="J24" s="21">
        <f>VLOOKUP(B24,RMS!B:E,4,FALSE)</f>
        <v>835050.12560582103</v>
      </c>
      <c r="K24" s="22">
        <f t="shared" si="1"/>
        <v>-1.4469019370153546E-3</v>
      </c>
      <c r="L24" s="22">
        <f t="shared" si="2"/>
        <v>3.639417898375541E-2</v>
      </c>
    </row>
    <row r="25" spans="1:12">
      <c r="A25" s="54"/>
      <c r="B25" s="12">
        <v>36</v>
      </c>
      <c r="C25" s="51" t="s">
        <v>27</v>
      </c>
      <c r="D25" s="51"/>
      <c r="E25" s="15">
        <f>RA!D29</f>
        <v>624847.32880000002</v>
      </c>
      <c r="F25" s="25">
        <f>RA!I29</f>
        <v>80989.716799999995</v>
      </c>
      <c r="G25" s="16">
        <f t="shared" si="0"/>
        <v>543857.61199999996</v>
      </c>
      <c r="H25" s="27">
        <f>RA!J29</f>
        <v>12.961520849507099</v>
      </c>
      <c r="I25" s="20">
        <f>VLOOKUP(B25,RMS!B:D,3,FALSE)</f>
        <v>624847.33026902599</v>
      </c>
      <c r="J25" s="21">
        <f>VLOOKUP(B25,RMS!B:E,4,FALSE)</f>
        <v>543857.57067271695</v>
      </c>
      <c r="K25" s="22">
        <f t="shared" si="1"/>
        <v>-1.4690259704366326E-3</v>
      </c>
      <c r="L25" s="22">
        <f t="shared" si="2"/>
        <v>4.1327283019199967E-2</v>
      </c>
    </row>
    <row r="26" spans="1:12">
      <c r="A26" s="54"/>
      <c r="B26" s="12">
        <v>37</v>
      </c>
      <c r="C26" s="51" t="s">
        <v>28</v>
      </c>
      <c r="D26" s="51"/>
      <c r="E26" s="15">
        <f>RA!D30</f>
        <v>914001.38509999996</v>
      </c>
      <c r="F26" s="25">
        <f>RA!I30</f>
        <v>149600.83790000001</v>
      </c>
      <c r="G26" s="16">
        <f t="shared" si="0"/>
        <v>764400.54719999991</v>
      </c>
      <c r="H26" s="27">
        <f>RA!J30</f>
        <v>16.367681749588598</v>
      </c>
      <c r="I26" s="20">
        <f>VLOOKUP(B26,RMS!B:D,3,FALSE)</f>
        <v>914001.36190796399</v>
      </c>
      <c r="J26" s="21">
        <f>VLOOKUP(B26,RMS!B:E,4,FALSE)</f>
        <v>764400.56942220801</v>
      </c>
      <c r="K26" s="22">
        <f t="shared" si="1"/>
        <v>2.3192035965621471E-2</v>
      </c>
      <c r="L26" s="22">
        <f t="shared" si="2"/>
        <v>-2.222220809198916E-2</v>
      </c>
    </row>
    <row r="27" spans="1:12">
      <c r="A27" s="54"/>
      <c r="B27" s="12">
        <v>38</v>
      </c>
      <c r="C27" s="51" t="s">
        <v>29</v>
      </c>
      <c r="D27" s="51"/>
      <c r="E27" s="15">
        <f>RA!D31</f>
        <v>946946.22380000004</v>
      </c>
      <c r="F27" s="25">
        <f>RA!I31</f>
        <v>40274.3223</v>
      </c>
      <c r="G27" s="16">
        <f t="shared" si="0"/>
        <v>906671.90150000004</v>
      </c>
      <c r="H27" s="27">
        <f>RA!J31</f>
        <v>4.2530738586593904</v>
      </c>
      <c r="I27" s="20">
        <f>VLOOKUP(B27,RMS!B:D,3,FALSE)</f>
        <v>946946.16826017597</v>
      </c>
      <c r="J27" s="21">
        <f>VLOOKUP(B27,RMS!B:E,4,FALSE)</f>
        <v>906671.69701415906</v>
      </c>
      <c r="K27" s="22">
        <f t="shared" si="1"/>
        <v>5.5539824068546295E-2</v>
      </c>
      <c r="L27" s="22">
        <f t="shared" si="2"/>
        <v>0.20448584097903222</v>
      </c>
    </row>
    <row r="28" spans="1:12">
      <c r="A28" s="54"/>
      <c r="B28" s="12">
        <v>39</v>
      </c>
      <c r="C28" s="51" t="s">
        <v>30</v>
      </c>
      <c r="D28" s="51"/>
      <c r="E28" s="15">
        <f>RA!D32</f>
        <v>120992.6366</v>
      </c>
      <c r="F28" s="25">
        <f>RA!I32</f>
        <v>30077.175999999999</v>
      </c>
      <c r="G28" s="16">
        <f t="shared" si="0"/>
        <v>90915.460599999991</v>
      </c>
      <c r="H28" s="27">
        <f>RA!J32</f>
        <v>24.8586830117892</v>
      </c>
      <c r="I28" s="20">
        <f>VLOOKUP(B28,RMS!B:D,3,FALSE)</f>
        <v>120992.48470499201</v>
      </c>
      <c r="J28" s="21">
        <f>VLOOKUP(B28,RMS!B:E,4,FALSE)</f>
        <v>90915.467794795099</v>
      </c>
      <c r="K28" s="22">
        <f t="shared" si="1"/>
        <v>0.15189500799169764</v>
      </c>
      <c r="L28" s="22">
        <f t="shared" si="2"/>
        <v>-7.1947951073525473E-3</v>
      </c>
    </row>
    <row r="29" spans="1:12">
      <c r="A29" s="54"/>
      <c r="B29" s="12">
        <v>40</v>
      </c>
      <c r="C29" s="51" t="s">
        <v>31</v>
      </c>
      <c r="D29" s="51"/>
      <c r="E29" s="15">
        <f>RA!D33</f>
        <v>194.8723</v>
      </c>
      <c r="F29" s="25">
        <f>RA!I33</f>
        <v>40.8887</v>
      </c>
      <c r="G29" s="16">
        <f t="shared" si="0"/>
        <v>153.9836</v>
      </c>
      <c r="H29" s="27">
        <f>RA!J33</f>
        <v>20.9823048221836</v>
      </c>
      <c r="I29" s="20">
        <f>VLOOKUP(B29,RMS!B:D,3,FALSE)</f>
        <v>194.87190000000001</v>
      </c>
      <c r="J29" s="21">
        <f>VLOOKUP(B29,RMS!B:E,4,FALSE)</f>
        <v>153.9836</v>
      </c>
      <c r="K29" s="22">
        <f t="shared" si="1"/>
        <v>3.9999999998485691E-4</v>
      </c>
      <c r="L29" s="22">
        <f t="shared" si="2"/>
        <v>0</v>
      </c>
    </row>
    <row r="30" spans="1:12">
      <c r="A30" s="54"/>
      <c r="B30" s="12">
        <v>41</v>
      </c>
      <c r="C30" s="51" t="s">
        <v>40</v>
      </c>
      <c r="D30" s="5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4"/>
      <c r="B31" s="12">
        <v>42</v>
      </c>
      <c r="C31" s="51" t="s">
        <v>32</v>
      </c>
      <c r="D31" s="51"/>
      <c r="E31" s="15">
        <f>RA!D35</f>
        <v>174190.96280000001</v>
      </c>
      <c r="F31" s="25">
        <f>RA!I35</f>
        <v>15928.827799999999</v>
      </c>
      <c r="G31" s="16">
        <f t="shared" si="0"/>
        <v>158262.13500000001</v>
      </c>
      <c r="H31" s="27">
        <f>RA!J35</f>
        <v>9.1444628033251796</v>
      </c>
      <c r="I31" s="20">
        <f>VLOOKUP(B31,RMS!B:D,3,FALSE)</f>
        <v>174190.9621</v>
      </c>
      <c r="J31" s="21">
        <f>VLOOKUP(B31,RMS!B:E,4,FALSE)</f>
        <v>158262.1453</v>
      </c>
      <c r="K31" s="22">
        <f t="shared" si="1"/>
        <v>7.0000000414438546E-4</v>
      </c>
      <c r="L31" s="22">
        <f t="shared" si="2"/>
        <v>-1.0299999994458631E-2</v>
      </c>
    </row>
    <row r="32" spans="1:12">
      <c r="A32" s="54"/>
      <c r="B32" s="12">
        <v>71</v>
      </c>
      <c r="C32" s="51" t="s">
        <v>41</v>
      </c>
      <c r="D32" s="5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4"/>
      <c r="B33" s="12">
        <v>72</v>
      </c>
      <c r="C33" s="51" t="s">
        <v>42</v>
      </c>
      <c r="D33" s="5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4"/>
      <c r="B34" s="12">
        <v>73</v>
      </c>
      <c r="C34" s="51" t="s">
        <v>43</v>
      </c>
      <c r="D34" s="5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4"/>
      <c r="B35" s="12">
        <v>75</v>
      </c>
      <c r="C35" s="51" t="s">
        <v>33</v>
      </c>
      <c r="D35" s="51"/>
      <c r="E35" s="15">
        <f>RA!D39</f>
        <v>291988.04239999998</v>
      </c>
      <c r="F35" s="25">
        <f>RA!I39</f>
        <v>17065.857100000001</v>
      </c>
      <c r="G35" s="16">
        <f t="shared" si="0"/>
        <v>274922.18529999995</v>
      </c>
      <c r="H35" s="27">
        <f>RA!J39</f>
        <v>5.8447109545058602</v>
      </c>
      <c r="I35" s="20">
        <f>VLOOKUP(B35,RMS!B:D,3,FALSE)</f>
        <v>291988.04273504199</v>
      </c>
      <c r="J35" s="21">
        <f>VLOOKUP(B35,RMS!B:E,4,FALSE)</f>
        <v>274922.18538461498</v>
      </c>
      <c r="K35" s="22">
        <f t="shared" si="1"/>
        <v>-3.350420156493783E-4</v>
      </c>
      <c r="L35" s="22">
        <f t="shared" si="2"/>
        <v>-8.4615021478384733E-5</v>
      </c>
    </row>
    <row r="36" spans="1:12">
      <c r="A36" s="54"/>
      <c r="B36" s="12">
        <v>76</v>
      </c>
      <c r="C36" s="51" t="s">
        <v>34</v>
      </c>
      <c r="D36" s="51"/>
      <c r="E36" s="15">
        <f>RA!D40</f>
        <v>286850.77250000002</v>
      </c>
      <c r="F36" s="25">
        <f>RA!I40</f>
        <v>22977.055</v>
      </c>
      <c r="G36" s="16">
        <f t="shared" si="0"/>
        <v>263873.71750000003</v>
      </c>
      <c r="H36" s="27">
        <f>RA!J40</f>
        <v>8.0101074156946908</v>
      </c>
      <c r="I36" s="20">
        <f>VLOOKUP(B36,RMS!B:D,3,FALSE)</f>
        <v>286850.76516752102</v>
      </c>
      <c r="J36" s="21">
        <f>VLOOKUP(B36,RMS!B:E,4,FALSE)</f>
        <v>263873.72123589698</v>
      </c>
      <c r="K36" s="22">
        <f t="shared" si="1"/>
        <v>7.3324789991602302E-3</v>
      </c>
      <c r="L36" s="22">
        <f t="shared" si="2"/>
        <v>-3.735896956641227E-3</v>
      </c>
    </row>
    <row r="37" spans="1:12">
      <c r="A37" s="54"/>
      <c r="B37" s="12">
        <v>77</v>
      </c>
      <c r="C37" s="51" t="s">
        <v>44</v>
      </c>
      <c r="D37" s="5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4"/>
      <c r="B38" s="12">
        <v>78</v>
      </c>
      <c r="C38" s="51" t="s">
        <v>45</v>
      </c>
      <c r="D38" s="5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4"/>
      <c r="B39" s="12">
        <v>99</v>
      </c>
      <c r="C39" s="51" t="s">
        <v>35</v>
      </c>
      <c r="D39" s="51"/>
      <c r="E39" s="15">
        <f>RA!D43</f>
        <v>95497.315100000007</v>
      </c>
      <c r="F39" s="25">
        <f>RA!I43</f>
        <v>18409.4267</v>
      </c>
      <c r="G39" s="16">
        <f t="shared" si="0"/>
        <v>77087.888400000011</v>
      </c>
      <c r="H39" s="27">
        <f>RA!J43</f>
        <v>19.277428565109499</v>
      </c>
      <c r="I39" s="20">
        <f>VLOOKUP(B39,RMS!B:D,3,FALSE)</f>
        <v>95497.314877845798</v>
      </c>
      <c r="J39" s="21">
        <f>VLOOKUP(B39,RMS!B:E,4,FALSE)</f>
        <v>77087.888798124099</v>
      </c>
      <c r="K39" s="22">
        <f t="shared" si="1"/>
        <v>2.2215420904103667E-4</v>
      </c>
      <c r="L39" s="22">
        <f t="shared" si="2"/>
        <v>-3.9812408795114607E-4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29" t="s">
        <v>54</v>
      </c>
      <c r="W1" s="59"/>
    </row>
    <row r="2" spans="1:23" ht="12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29"/>
      <c r="W2" s="59"/>
    </row>
    <row r="3" spans="1:23" ht="23.25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30" t="s">
        <v>55</v>
      </c>
      <c r="W3" s="59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9"/>
    </row>
    <row r="5" spans="1:23" ht="12.75" thickTop="1" thickBot="1">
      <c r="A5" s="31"/>
      <c r="B5" s="32"/>
      <c r="C5" s="33"/>
      <c r="D5" s="34" t="s">
        <v>0</v>
      </c>
      <c r="E5" s="34" t="s">
        <v>56</v>
      </c>
      <c r="F5" s="34" t="s">
        <v>57</v>
      </c>
      <c r="G5" s="34" t="s">
        <v>58</v>
      </c>
      <c r="H5" s="34" t="s">
        <v>59</v>
      </c>
      <c r="I5" s="34" t="s">
        <v>1</v>
      </c>
      <c r="J5" s="34" t="s">
        <v>2</v>
      </c>
      <c r="K5" s="34" t="s">
        <v>60</v>
      </c>
      <c r="L5" s="34" t="s">
        <v>61</v>
      </c>
      <c r="M5" s="34" t="s">
        <v>62</v>
      </c>
      <c r="N5" s="34" t="s">
        <v>63</v>
      </c>
      <c r="O5" s="34" t="s">
        <v>64</v>
      </c>
      <c r="P5" s="34" t="s">
        <v>65</v>
      </c>
      <c r="Q5" s="34" t="s">
        <v>66</v>
      </c>
      <c r="R5" s="34" t="s">
        <v>67</v>
      </c>
      <c r="S5" s="34" t="s">
        <v>68</v>
      </c>
      <c r="T5" s="34" t="s">
        <v>69</v>
      </c>
      <c r="U5" s="35" t="s">
        <v>70</v>
      </c>
    </row>
    <row r="6" spans="1:23" ht="12" thickBot="1">
      <c r="A6" s="36" t="s">
        <v>3</v>
      </c>
      <c r="B6" s="60" t="s">
        <v>4</v>
      </c>
      <c r="C6" s="61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7"/>
    </row>
    <row r="7" spans="1:23" ht="12" thickBot="1">
      <c r="A7" s="62" t="s">
        <v>5</v>
      </c>
      <c r="B7" s="63"/>
      <c r="C7" s="64"/>
      <c r="D7" s="38">
        <v>14361729.955600001</v>
      </c>
      <c r="E7" s="38">
        <v>15027222</v>
      </c>
      <c r="F7" s="39">
        <v>95.5714233515682</v>
      </c>
      <c r="G7" s="40"/>
      <c r="H7" s="40"/>
      <c r="I7" s="38">
        <v>1532401.6963</v>
      </c>
      <c r="J7" s="39">
        <v>10.670035580932799</v>
      </c>
      <c r="K7" s="40"/>
      <c r="L7" s="40"/>
      <c r="M7" s="40"/>
      <c r="N7" s="38">
        <v>182869522.74959999</v>
      </c>
      <c r="O7" s="38">
        <v>2175613610.8755999</v>
      </c>
      <c r="P7" s="38">
        <v>855141</v>
      </c>
      <c r="Q7" s="38">
        <v>876909</v>
      </c>
      <c r="R7" s="39">
        <v>-2.4823556378141798</v>
      </c>
      <c r="S7" s="38">
        <v>16.794575345586299</v>
      </c>
      <c r="T7" s="38">
        <v>16.308142370873199</v>
      </c>
      <c r="U7" s="41">
        <v>2.8963695997289398</v>
      </c>
    </row>
    <row r="8" spans="1:23" ht="12" thickBot="1">
      <c r="A8" s="65">
        <v>41528</v>
      </c>
      <c r="B8" s="55" t="s">
        <v>6</v>
      </c>
      <c r="C8" s="56"/>
      <c r="D8" s="42">
        <v>517691.85619999998</v>
      </c>
      <c r="E8" s="42">
        <v>505387</v>
      </c>
      <c r="F8" s="43">
        <v>102.434739358155</v>
      </c>
      <c r="G8" s="44"/>
      <c r="H8" s="44"/>
      <c r="I8" s="42">
        <v>108984.0886</v>
      </c>
      <c r="J8" s="43">
        <v>21.0519225471254</v>
      </c>
      <c r="K8" s="44"/>
      <c r="L8" s="44"/>
      <c r="M8" s="44"/>
      <c r="N8" s="42">
        <v>7448760.9001000002</v>
      </c>
      <c r="O8" s="42">
        <v>70442126.602699995</v>
      </c>
      <c r="P8" s="42">
        <v>23099</v>
      </c>
      <c r="Q8" s="42">
        <v>25029</v>
      </c>
      <c r="R8" s="43">
        <v>-7.7110551759958401</v>
      </c>
      <c r="S8" s="42">
        <v>22.411873076756599</v>
      </c>
      <c r="T8" s="42">
        <v>22.080150273682499</v>
      </c>
      <c r="U8" s="45">
        <v>1.48012083567472</v>
      </c>
    </row>
    <row r="9" spans="1:23" ht="12" thickBot="1">
      <c r="A9" s="66"/>
      <c r="B9" s="55" t="s">
        <v>7</v>
      </c>
      <c r="C9" s="56"/>
      <c r="D9" s="42">
        <v>73852.8649</v>
      </c>
      <c r="E9" s="42">
        <v>87484</v>
      </c>
      <c r="F9" s="43">
        <v>84.418710735677394</v>
      </c>
      <c r="G9" s="44"/>
      <c r="H9" s="44"/>
      <c r="I9" s="42">
        <v>12899.206700000001</v>
      </c>
      <c r="J9" s="43">
        <v>17.466088441478998</v>
      </c>
      <c r="K9" s="44"/>
      <c r="L9" s="44"/>
      <c r="M9" s="44"/>
      <c r="N9" s="42">
        <v>1504308.3345000001</v>
      </c>
      <c r="O9" s="42">
        <v>15505741.064099999</v>
      </c>
      <c r="P9" s="42">
        <v>5200</v>
      </c>
      <c r="Q9" s="42">
        <v>6027</v>
      </c>
      <c r="R9" s="43">
        <v>-13.721586195453799</v>
      </c>
      <c r="S9" s="42">
        <v>14.202474019230801</v>
      </c>
      <c r="T9" s="42">
        <v>14.124231325701</v>
      </c>
      <c r="U9" s="45">
        <v>0.550908900969027</v>
      </c>
    </row>
    <row r="10" spans="1:23" ht="12" thickBot="1">
      <c r="A10" s="66"/>
      <c r="B10" s="55" t="s">
        <v>8</v>
      </c>
      <c r="C10" s="56"/>
      <c r="D10" s="42">
        <v>84438.393100000001</v>
      </c>
      <c r="E10" s="42">
        <v>97786</v>
      </c>
      <c r="F10" s="43">
        <v>86.350186222976703</v>
      </c>
      <c r="G10" s="44"/>
      <c r="H10" s="44"/>
      <c r="I10" s="42">
        <v>22274.446499999998</v>
      </c>
      <c r="J10" s="43">
        <v>26.379524387230401</v>
      </c>
      <c r="K10" s="44"/>
      <c r="L10" s="44"/>
      <c r="M10" s="44"/>
      <c r="N10" s="42">
        <v>1311457.0748999999</v>
      </c>
      <c r="O10" s="42">
        <v>20691730.344300002</v>
      </c>
      <c r="P10" s="42">
        <v>76091</v>
      </c>
      <c r="Q10" s="42">
        <v>79030</v>
      </c>
      <c r="R10" s="43">
        <v>-3.7188409464760199</v>
      </c>
      <c r="S10" s="42">
        <v>1.1097027651102001</v>
      </c>
      <c r="T10" s="42">
        <v>1.15843439200304</v>
      </c>
      <c r="U10" s="45">
        <v>-4.3914125858739101</v>
      </c>
    </row>
    <row r="11" spans="1:23" ht="12" thickBot="1">
      <c r="A11" s="66"/>
      <c r="B11" s="55" t="s">
        <v>9</v>
      </c>
      <c r="C11" s="56"/>
      <c r="D11" s="42">
        <v>43681.831700000002</v>
      </c>
      <c r="E11" s="42">
        <v>50020</v>
      </c>
      <c r="F11" s="43">
        <v>87.328731907237099</v>
      </c>
      <c r="G11" s="44"/>
      <c r="H11" s="44"/>
      <c r="I11" s="42">
        <v>10604.2461</v>
      </c>
      <c r="J11" s="43">
        <v>24.2761021855226</v>
      </c>
      <c r="K11" s="44"/>
      <c r="L11" s="44"/>
      <c r="M11" s="44"/>
      <c r="N11" s="42">
        <v>620839.53430000006</v>
      </c>
      <c r="O11" s="42">
        <v>6967959.1918000001</v>
      </c>
      <c r="P11" s="42">
        <v>2161</v>
      </c>
      <c r="Q11" s="42">
        <v>2223</v>
      </c>
      <c r="R11" s="43">
        <v>-2.7890238416554198</v>
      </c>
      <c r="S11" s="42">
        <v>20.213712031466901</v>
      </c>
      <c r="T11" s="42">
        <v>19.033605578047698</v>
      </c>
      <c r="U11" s="45">
        <v>5.8381481421232602</v>
      </c>
    </row>
    <row r="12" spans="1:23" ht="12" thickBot="1">
      <c r="A12" s="66"/>
      <c r="B12" s="55" t="s">
        <v>10</v>
      </c>
      <c r="C12" s="56"/>
      <c r="D12" s="42">
        <v>153331.06849999999</v>
      </c>
      <c r="E12" s="42">
        <v>137682</v>
      </c>
      <c r="F12" s="43">
        <v>111.366096149097</v>
      </c>
      <c r="G12" s="44"/>
      <c r="H12" s="44"/>
      <c r="I12" s="42">
        <v>17741.749</v>
      </c>
      <c r="J12" s="43">
        <v>11.5708767789615</v>
      </c>
      <c r="K12" s="44"/>
      <c r="L12" s="44"/>
      <c r="M12" s="44"/>
      <c r="N12" s="42">
        <v>2548372.7141999998</v>
      </c>
      <c r="O12" s="42">
        <v>26881103.353700001</v>
      </c>
      <c r="P12" s="42">
        <v>1470</v>
      </c>
      <c r="Q12" s="42">
        <v>1698</v>
      </c>
      <c r="R12" s="43">
        <v>-13.4275618374558</v>
      </c>
      <c r="S12" s="42">
        <v>104.306849319728</v>
      </c>
      <c r="T12" s="42">
        <v>98.0038703180212</v>
      </c>
      <c r="U12" s="45">
        <v>6.0427278197104801</v>
      </c>
    </row>
    <row r="13" spans="1:23" ht="12" thickBot="1">
      <c r="A13" s="66"/>
      <c r="B13" s="55" t="s">
        <v>11</v>
      </c>
      <c r="C13" s="56"/>
      <c r="D13" s="42">
        <v>227925.93290000001</v>
      </c>
      <c r="E13" s="42">
        <v>257731</v>
      </c>
      <c r="F13" s="43">
        <v>88.435590945598307</v>
      </c>
      <c r="G13" s="44"/>
      <c r="H13" s="44"/>
      <c r="I13" s="42">
        <v>61768.954599999997</v>
      </c>
      <c r="J13" s="43">
        <v>27.100450490247798</v>
      </c>
      <c r="K13" s="44"/>
      <c r="L13" s="44"/>
      <c r="M13" s="44"/>
      <c r="N13" s="42">
        <v>3555840.3256999999</v>
      </c>
      <c r="O13" s="42">
        <v>38566161.491400003</v>
      </c>
      <c r="P13" s="42">
        <v>9388</v>
      </c>
      <c r="Q13" s="42">
        <v>9829</v>
      </c>
      <c r="R13" s="43">
        <v>-4.4867229626615197</v>
      </c>
      <c r="S13" s="42">
        <v>24.278433414997899</v>
      </c>
      <c r="T13" s="42">
        <v>23.795237755621098</v>
      </c>
      <c r="U13" s="45">
        <v>1.9902258564931099</v>
      </c>
    </row>
    <row r="14" spans="1:23" ht="12" thickBot="1">
      <c r="A14" s="66"/>
      <c r="B14" s="55" t="s">
        <v>12</v>
      </c>
      <c r="C14" s="56"/>
      <c r="D14" s="42">
        <v>157394.54740000001</v>
      </c>
      <c r="E14" s="42">
        <v>152450</v>
      </c>
      <c r="F14" s="43">
        <v>103.243389570351</v>
      </c>
      <c r="G14" s="44"/>
      <c r="H14" s="44"/>
      <c r="I14" s="42">
        <v>28934.150300000001</v>
      </c>
      <c r="J14" s="43">
        <v>18.383197371168901</v>
      </c>
      <c r="K14" s="44"/>
      <c r="L14" s="44"/>
      <c r="M14" s="44"/>
      <c r="N14" s="42">
        <v>2100396.9336000001</v>
      </c>
      <c r="O14" s="42">
        <v>20834145.663699999</v>
      </c>
      <c r="P14" s="42">
        <v>2223</v>
      </c>
      <c r="Q14" s="42">
        <v>1903</v>
      </c>
      <c r="R14" s="43">
        <v>16.815554387808699</v>
      </c>
      <c r="S14" s="42">
        <v>70.802765362123296</v>
      </c>
      <c r="T14" s="42">
        <v>62.900715291644801</v>
      </c>
      <c r="U14" s="45">
        <v>11.1606517486473</v>
      </c>
    </row>
    <row r="15" spans="1:23" ht="12" thickBot="1">
      <c r="A15" s="66"/>
      <c r="B15" s="55" t="s">
        <v>13</v>
      </c>
      <c r="C15" s="56"/>
      <c r="D15" s="42">
        <v>67996.039600000004</v>
      </c>
      <c r="E15" s="42">
        <v>78774</v>
      </c>
      <c r="F15" s="43">
        <v>86.317870871099601</v>
      </c>
      <c r="G15" s="44"/>
      <c r="H15" s="44"/>
      <c r="I15" s="42">
        <v>13167.8799</v>
      </c>
      <c r="J15" s="43">
        <v>19.365657143360998</v>
      </c>
      <c r="K15" s="44"/>
      <c r="L15" s="44"/>
      <c r="M15" s="44"/>
      <c r="N15" s="42">
        <v>1154141.9069000001</v>
      </c>
      <c r="O15" s="42">
        <v>13829770.9345</v>
      </c>
      <c r="P15" s="42">
        <v>2424</v>
      </c>
      <c r="Q15" s="42">
        <v>2501</v>
      </c>
      <c r="R15" s="43">
        <v>-3.0787684926029599</v>
      </c>
      <c r="S15" s="42">
        <v>28.051171452145201</v>
      </c>
      <c r="T15" s="42">
        <v>26.5711775289884</v>
      </c>
      <c r="U15" s="45">
        <v>5.2760503271018599</v>
      </c>
    </row>
    <row r="16" spans="1:23" ht="12" thickBot="1">
      <c r="A16" s="66"/>
      <c r="B16" s="55" t="s">
        <v>14</v>
      </c>
      <c r="C16" s="56"/>
      <c r="D16" s="42">
        <v>625543.18200000003</v>
      </c>
      <c r="E16" s="42">
        <v>666479</v>
      </c>
      <c r="F16" s="43">
        <v>93.857898298370998</v>
      </c>
      <c r="G16" s="44"/>
      <c r="H16" s="44"/>
      <c r="I16" s="42">
        <v>46172.423000000003</v>
      </c>
      <c r="J16" s="43">
        <v>7.3811727677019103</v>
      </c>
      <c r="K16" s="44"/>
      <c r="L16" s="44"/>
      <c r="M16" s="44"/>
      <c r="N16" s="42">
        <v>8208989.5983999996</v>
      </c>
      <c r="O16" s="42">
        <v>117033491.1851</v>
      </c>
      <c r="P16" s="42">
        <v>38984</v>
      </c>
      <c r="Q16" s="42">
        <v>44040</v>
      </c>
      <c r="R16" s="43">
        <v>-11.480472297911</v>
      </c>
      <c r="S16" s="42">
        <v>16.046151805869101</v>
      </c>
      <c r="T16" s="42">
        <v>14.3481000658492</v>
      </c>
      <c r="U16" s="45">
        <v>10.5822988624523</v>
      </c>
    </row>
    <row r="17" spans="1:21" ht="12" thickBot="1">
      <c r="A17" s="66"/>
      <c r="B17" s="55" t="s">
        <v>15</v>
      </c>
      <c r="C17" s="56"/>
      <c r="D17" s="42">
        <v>913656.65</v>
      </c>
      <c r="E17" s="42">
        <v>572490</v>
      </c>
      <c r="F17" s="43">
        <v>159.59346888155301</v>
      </c>
      <c r="G17" s="44"/>
      <c r="H17" s="44"/>
      <c r="I17" s="42">
        <v>41344.129699999998</v>
      </c>
      <c r="J17" s="43">
        <v>4.52512765052386</v>
      </c>
      <c r="K17" s="44"/>
      <c r="L17" s="44"/>
      <c r="M17" s="44"/>
      <c r="N17" s="42">
        <v>8302281.8633000003</v>
      </c>
      <c r="O17" s="42">
        <v>83142175.952700004</v>
      </c>
      <c r="P17" s="42">
        <v>18740</v>
      </c>
      <c r="Q17" s="42">
        <v>18322</v>
      </c>
      <c r="R17" s="43">
        <v>2.2814103263835799</v>
      </c>
      <c r="S17" s="42">
        <v>48.754356990394903</v>
      </c>
      <c r="T17" s="42">
        <v>50.522029221700699</v>
      </c>
      <c r="U17" s="45">
        <v>-3.6256702793845901</v>
      </c>
    </row>
    <row r="18" spans="1:21" ht="12" thickBot="1">
      <c r="A18" s="66"/>
      <c r="B18" s="55" t="s">
        <v>16</v>
      </c>
      <c r="C18" s="56"/>
      <c r="D18" s="42">
        <v>1154086.7867999999</v>
      </c>
      <c r="E18" s="42">
        <v>1248025</v>
      </c>
      <c r="F18" s="43">
        <v>92.473050363574401</v>
      </c>
      <c r="G18" s="44"/>
      <c r="H18" s="44"/>
      <c r="I18" s="42">
        <v>179762.50409999999</v>
      </c>
      <c r="J18" s="43">
        <v>15.576168634461</v>
      </c>
      <c r="K18" s="44"/>
      <c r="L18" s="44"/>
      <c r="M18" s="44"/>
      <c r="N18" s="42">
        <v>16799503.811700001</v>
      </c>
      <c r="O18" s="42">
        <v>216103771.9341</v>
      </c>
      <c r="P18" s="42">
        <v>66189</v>
      </c>
      <c r="Q18" s="42">
        <v>69977</v>
      </c>
      <c r="R18" s="43">
        <v>-5.4132071966503297</v>
      </c>
      <c r="S18" s="42">
        <v>17.4362324071976</v>
      </c>
      <c r="T18" s="42">
        <v>17.563735886076898</v>
      </c>
      <c r="U18" s="45">
        <v>-0.73125590380781502</v>
      </c>
    </row>
    <row r="19" spans="1:21" ht="12" thickBot="1">
      <c r="A19" s="66"/>
      <c r="B19" s="55" t="s">
        <v>17</v>
      </c>
      <c r="C19" s="56"/>
      <c r="D19" s="42">
        <v>831933.25089999998</v>
      </c>
      <c r="E19" s="42">
        <v>532437</v>
      </c>
      <c r="F19" s="43">
        <v>156.25008233838</v>
      </c>
      <c r="G19" s="44"/>
      <c r="H19" s="44"/>
      <c r="I19" s="42">
        <v>22882.804599999999</v>
      </c>
      <c r="J19" s="43">
        <v>2.7505577611238601</v>
      </c>
      <c r="K19" s="44"/>
      <c r="L19" s="44"/>
      <c r="M19" s="44"/>
      <c r="N19" s="42">
        <v>6618970.9009999996</v>
      </c>
      <c r="O19" s="42">
        <v>74824431.388500005</v>
      </c>
      <c r="P19" s="42">
        <v>11588</v>
      </c>
      <c r="Q19" s="42">
        <v>10397</v>
      </c>
      <c r="R19" s="43">
        <v>11.455227469462301</v>
      </c>
      <c r="S19" s="42">
        <v>71.792651958923003</v>
      </c>
      <c r="T19" s="42">
        <v>48.725907963835702</v>
      </c>
      <c r="U19" s="45">
        <v>32.129672557973201</v>
      </c>
    </row>
    <row r="20" spans="1:21" ht="12" thickBot="1">
      <c r="A20" s="66"/>
      <c r="B20" s="55" t="s">
        <v>18</v>
      </c>
      <c r="C20" s="56"/>
      <c r="D20" s="42">
        <v>883762.00080000004</v>
      </c>
      <c r="E20" s="42">
        <v>982906</v>
      </c>
      <c r="F20" s="43">
        <v>89.913175908988194</v>
      </c>
      <c r="G20" s="44"/>
      <c r="H20" s="44"/>
      <c r="I20" s="42">
        <v>23734.185700000002</v>
      </c>
      <c r="J20" s="43">
        <v>2.6855856756134902</v>
      </c>
      <c r="K20" s="44"/>
      <c r="L20" s="44"/>
      <c r="M20" s="44"/>
      <c r="N20" s="42">
        <v>11827739.5176</v>
      </c>
      <c r="O20" s="42">
        <v>128098308.2694</v>
      </c>
      <c r="P20" s="42">
        <v>34725</v>
      </c>
      <c r="Q20" s="42">
        <v>35123</v>
      </c>
      <c r="R20" s="43">
        <v>-1.13316060700965</v>
      </c>
      <c r="S20" s="42">
        <v>25.450309598272099</v>
      </c>
      <c r="T20" s="42">
        <v>30.515945030322001</v>
      </c>
      <c r="U20" s="45">
        <v>-19.904022827265699</v>
      </c>
    </row>
    <row r="21" spans="1:21" ht="12" thickBot="1">
      <c r="A21" s="66"/>
      <c r="B21" s="55" t="s">
        <v>19</v>
      </c>
      <c r="C21" s="56"/>
      <c r="D21" s="42">
        <v>305424.77919999999</v>
      </c>
      <c r="E21" s="42">
        <v>321069</v>
      </c>
      <c r="F21" s="43">
        <v>95.127458334501299</v>
      </c>
      <c r="G21" s="44"/>
      <c r="H21" s="44"/>
      <c r="I21" s="42">
        <v>36849.034</v>
      </c>
      <c r="J21" s="43">
        <v>12.064847553141799</v>
      </c>
      <c r="K21" s="44"/>
      <c r="L21" s="44"/>
      <c r="M21" s="44"/>
      <c r="N21" s="42">
        <v>3869286.6581000001</v>
      </c>
      <c r="O21" s="42">
        <v>45539494.243900001</v>
      </c>
      <c r="P21" s="42">
        <v>28857</v>
      </c>
      <c r="Q21" s="42">
        <v>28215</v>
      </c>
      <c r="R21" s="43">
        <v>2.2753854332801602</v>
      </c>
      <c r="S21" s="42">
        <v>10.5840793984129</v>
      </c>
      <c r="T21" s="42">
        <v>11.562131206804899</v>
      </c>
      <c r="U21" s="45">
        <v>-9.2407829871220706</v>
      </c>
    </row>
    <row r="22" spans="1:21" ht="12" thickBot="1">
      <c r="A22" s="66"/>
      <c r="B22" s="55" t="s">
        <v>20</v>
      </c>
      <c r="C22" s="56"/>
      <c r="D22" s="42">
        <v>859766.6398</v>
      </c>
      <c r="E22" s="42">
        <v>884751</v>
      </c>
      <c r="F22" s="43">
        <v>97.176113934881101</v>
      </c>
      <c r="G22" s="44"/>
      <c r="H22" s="44"/>
      <c r="I22" s="42">
        <v>114468.30130000001</v>
      </c>
      <c r="J22" s="43">
        <v>13.3138803020582</v>
      </c>
      <c r="K22" s="44"/>
      <c r="L22" s="44"/>
      <c r="M22" s="44"/>
      <c r="N22" s="42">
        <v>11256697.474400001</v>
      </c>
      <c r="O22" s="42">
        <v>157424974.85699999</v>
      </c>
      <c r="P22" s="42">
        <v>58264</v>
      </c>
      <c r="Q22" s="42">
        <v>63020</v>
      </c>
      <c r="R22" s="43">
        <v>-7.5468105363376701</v>
      </c>
      <c r="S22" s="42">
        <v>14.756395712618399</v>
      </c>
      <c r="T22" s="42">
        <v>14.4633116391622</v>
      </c>
      <c r="U22" s="45">
        <v>1.9861494579305501</v>
      </c>
    </row>
    <row r="23" spans="1:21" ht="12" thickBot="1">
      <c r="A23" s="66"/>
      <c r="B23" s="55" t="s">
        <v>21</v>
      </c>
      <c r="C23" s="56"/>
      <c r="D23" s="42">
        <v>2027124.2164</v>
      </c>
      <c r="E23" s="42">
        <v>1949440</v>
      </c>
      <c r="F23" s="43">
        <v>103.984950365233</v>
      </c>
      <c r="G23" s="44"/>
      <c r="H23" s="44"/>
      <c r="I23" s="42">
        <v>151781.3965</v>
      </c>
      <c r="J23" s="43">
        <v>7.4875232248742396</v>
      </c>
      <c r="K23" s="44"/>
      <c r="L23" s="44"/>
      <c r="M23" s="44"/>
      <c r="N23" s="42">
        <v>27744256.484299999</v>
      </c>
      <c r="O23" s="42">
        <v>333430242.62330002</v>
      </c>
      <c r="P23" s="42">
        <v>70157</v>
      </c>
      <c r="Q23" s="42">
        <v>70924</v>
      </c>
      <c r="R23" s="43">
        <v>-1.08143928712424</v>
      </c>
      <c r="S23" s="42">
        <v>28.894112011631101</v>
      </c>
      <c r="T23" s="42">
        <v>27.769534527099399</v>
      </c>
      <c r="U23" s="45">
        <v>3.8920645288525999</v>
      </c>
    </row>
    <row r="24" spans="1:21" ht="12" thickBot="1">
      <c r="A24" s="66"/>
      <c r="B24" s="55" t="s">
        <v>22</v>
      </c>
      <c r="C24" s="56"/>
      <c r="D24" s="42">
        <v>254043.0117</v>
      </c>
      <c r="E24" s="42">
        <v>301442</v>
      </c>
      <c r="F24" s="43">
        <v>84.275917655801095</v>
      </c>
      <c r="G24" s="44"/>
      <c r="H24" s="44"/>
      <c r="I24" s="42">
        <v>41208.434300000001</v>
      </c>
      <c r="J24" s="43">
        <v>16.2210462016814</v>
      </c>
      <c r="K24" s="44"/>
      <c r="L24" s="44"/>
      <c r="M24" s="44"/>
      <c r="N24" s="42">
        <v>3323268.9301</v>
      </c>
      <c r="O24" s="42">
        <v>38617702.223399997</v>
      </c>
      <c r="P24" s="42">
        <v>30030</v>
      </c>
      <c r="Q24" s="42">
        <v>30707</v>
      </c>
      <c r="R24" s="43">
        <v>-2.2047090240010401</v>
      </c>
      <c r="S24" s="42">
        <v>8.4596407492507506</v>
      </c>
      <c r="T24" s="42">
        <v>8.2164458918161998</v>
      </c>
      <c r="U24" s="45">
        <v>2.8747657807583802</v>
      </c>
    </row>
    <row r="25" spans="1:21" ht="12" thickBot="1">
      <c r="A25" s="66"/>
      <c r="B25" s="55" t="s">
        <v>23</v>
      </c>
      <c r="C25" s="56"/>
      <c r="D25" s="42">
        <v>198574.67079999999</v>
      </c>
      <c r="E25" s="42">
        <v>207296</v>
      </c>
      <c r="F25" s="43">
        <v>95.792813561284305</v>
      </c>
      <c r="G25" s="44"/>
      <c r="H25" s="44"/>
      <c r="I25" s="42">
        <v>21785.033599999999</v>
      </c>
      <c r="J25" s="43">
        <v>10.9707011031338</v>
      </c>
      <c r="K25" s="44"/>
      <c r="L25" s="44"/>
      <c r="M25" s="44"/>
      <c r="N25" s="42">
        <v>2541859.9665000001</v>
      </c>
      <c r="O25" s="42">
        <v>28838710.4199</v>
      </c>
      <c r="P25" s="42">
        <v>16772</v>
      </c>
      <c r="Q25" s="42">
        <v>16595</v>
      </c>
      <c r="R25" s="43">
        <v>1.06658632118108</v>
      </c>
      <c r="S25" s="42">
        <v>11.8396536370141</v>
      </c>
      <c r="T25" s="42">
        <v>11.7071548056644</v>
      </c>
      <c r="U25" s="45">
        <v>1.1191107055318401</v>
      </c>
    </row>
    <row r="26" spans="1:21" ht="12" thickBot="1">
      <c r="A26" s="66"/>
      <c r="B26" s="55" t="s">
        <v>24</v>
      </c>
      <c r="C26" s="56"/>
      <c r="D26" s="42">
        <v>390260.38819999999</v>
      </c>
      <c r="E26" s="42">
        <v>431804</v>
      </c>
      <c r="F26" s="43">
        <v>90.3790581374883</v>
      </c>
      <c r="G26" s="44"/>
      <c r="H26" s="44"/>
      <c r="I26" s="42">
        <v>81636.904999999999</v>
      </c>
      <c r="J26" s="43">
        <v>20.9185732060931</v>
      </c>
      <c r="K26" s="44"/>
      <c r="L26" s="44"/>
      <c r="M26" s="44"/>
      <c r="N26" s="42">
        <v>4916376.4423000002</v>
      </c>
      <c r="O26" s="42">
        <v>72903034.027899995</v>
      </c>
      <c r="P26" s="42">
        <v>32789</v>
      </c>
      <c r="Q26" s="42">
        <v>33066</v>
      </c>
      <c r="R26" s="43">
        <v>-0.83771850238916201</v>
      </c>
      <c r="S26" s="42">
        <v>11.902174149867299</v>
      </c>
      <c r="T26" s="42">
        <v>12.494589965523501</v>
      </c>
      <c r="U26" s="45">
        <v>-4.9773747904937604</v>
      </c>
    </row>
    <row r="27" spans="1:21" ht="12" thickBot="1">
      <c r="A27" s="66"/>
      <c r="B27" s="55" t="s">
        <v>25</v>
      </c>
      <c r="C27" s="56"/>
      <c r="D27" s="42">
        <v>265423.34779999999</v>
      </c>
      <c r="E27" s="42">
        <v>261792</v>
      </c>
      <c r="F27" s="43">
        <v>101.38711182923799</v>
      </c>
      <c r="G27" s="44"/>
      <c r="H27" s="44"/>
      <c r="I27" s="42">
        <v>83778.918999999994</v>
      </c>
      <c r="J27" s="43">
        <v>31.564261280860801</v>
      </c>
      <c r="K27" s="44"/>
      <c r="L27" s="44"/>
      <c r="M27" s="44"/>
      <c r="N27" s="42">
        <v>3449454.0343999998</v>
      </c>
      <c r="O27" s="42">
        <v>33503482.0154</v>
      </c>
      <c r="P27" s="42">
        <v>35815</v>
      </c>
      <c r="Q27" s="42">
        <v>36061</v>
      </c>
      <c r="R27" s="43">
        <v>-0.68217742159118999</v>
      </c>
      <c r="S27" s="42">
        <v>7.4109548457350298</v>
      </c>
      <c r="T27" s="42">
        <v>7.2245446826211097</v>
      </c>
      <c r="U27" s="45">
        <v>2.5153325987567201</v>
      </c>
    </row>
    <row r="28" spans="1:21" ht="12" thickBot="1">
      <c r="A28" s="66"/>
      <c r="B28" s="55" t="s">
        <v>26</v>
      </c>
      <c r="C28" s="56"/>
      <c r="D28" s="42">
        <v>870308.95750000002</v>
      </c>
      <c r="E28" s="42">
        <v>846430</v>
      </c>
      <c r="F28" s="43">
        <v>102.82113789681399</v>
      </c>
      <c r="G28" s="44"/>
      <c r="H28" s="44"/>
      <c r="I28" s="42">
        <v>35258.7955</v>
      </c>
      <c r="J28" s="43">
        <v>4.0512964041278403</v>
      </c>
      <c r="K28" s="44"/>
      <c r="L28" s="44"/>
      <c r="M28" s="44"/>
      <c r="N28" s="42">
        <v>10837426.110099999</v>
      </c>
      <c r="O28" s="42">
        <v>113582839.6494</v>
      </c>
      <c r="P28" s="42">
        <v>48331</v>
      </c>
      <c r="Q28" s="42">
        <v>48389</v>
      </c>
      <c r="R28" s="43">
        <v>-0.11986195209655599</v>
      </c>
      <c r="S28" s="42">
        <v>18.007261540212301</v>
      </c>
      <c r="T28" s="42">
        <v>17.8732945359483</v>
      </c>
      <c r="U28" s="45">
        <v>0.74396100686864097</v>
      </c>
    </row>
    <row r="29" spans="1:21" ht="12" thickBot="1">
      <c r="A29" s="66"/>
      <c r="B29" s="55" t="s">
        <v>27</v>
      </c>
      <c r="C29" s="56"/>
      <c r="D29" s="42">
        <v>624847.32880000002</v>
      </c>
      <c r="E29" s="42">
        <v>612938</v>
      </c>
      <c r="F29" s="43">
        <v>101.94299077557601</v>
      </c>
      <c r="G29" s="44"/>
      <c r="H29" s="44"/>
      <c r="I29" s="42">
        <v>80989.716799999995</v>
      </c>
      <c r="J29" s="43">
        <v>12.961520849507099</v>
      </c>
      <c r="K29" s="44"/>
      <c r="L29" s="44"/>
      <c r="M29" s="44"/>
      <c r="N29" s="42">
        <v>7872829.8313999996</v>
      </c>
      <c r="O29" s="42">
        <v>82827054.695099995</v>
      </c>
      <c r="P29" s="42">
        <v>95783</v>
      </c>
      <c r="Q29" s="42">
        <v>96659</v>
      </c>
      <c r="R29" s="43">
        <v>-0.90627877383379096</v>
      </c>
      <c r="S29" s="42">
        <v>6.5235723332950499</v>
      </c>
      <c r="T29" s="42">
        <v>6.5634092386637599</v>
      </c>
      <c r="U29" s="45">
        <v>-0.61066089764014597</v>
      </c>
    </row>
    <row r="30" spans="1:21" ht="12" thickBot="1">
      <c r="A30" s="66"/>
      <c r="B30" s="55" t="s">
        <v>28</v>
      </c>
      <c r="C30" s="56"/>
      <c r="D30" s="42">
        <v>914001.38509999996</v>
      </c>
      <c r="E30" s="42">
        <v>933010</v>
      </c>
      <c r="F30" s="43">
        <v>97.962656895424502</v>
      </c>
      <c r="G30" s="44"/>
      <c r="H30" s="44"/>
      <c r="I30" s="42">
        <v>149600.83790000001</v>
      </c>
      <c r="J30" s="43">
        <v>16.367681749588598</v>
      </c>
      <c r="K30" s="44"/>
      <c r="L30" s="44"/>
      <c r="M30" s="44"/>
      <c r="N30" s="42">
        <v>11671553.057399999</v>
      </c>
      <c r="O30" s="42">
        <v>161660667.30379999</v>
      </c>
      <c r="P30" s="42">
        <v>68228</v>
      </c>
      <c r="Q30" s="42">
        <v>71959</v>
      </c>
      <c r="R30" s="43">
        <v>-5.1848969552106103</v>
      </c>
      <c r="S30" s="42">
        <v>13.3962799012136</v>
      </c>
      <c r="T30" s="42">
        <v>13.398451658583401</v>
      </c>
      <c r="U30" s="45">
        <v>-1.6211645216420999E-2</v>
      </c>
    </row>
    <row r="31" spans="1:21" ht="12" thickBot="1">
      <c r="A31" s="66"/>
      <c r="B31" s="55" t="s">
        <v>29</v>
      </c>
      <c r="C31" s="56"/>
      <c r="D31" s="42">
        <v>946946.22380000004</v>
      </c>
      <c r="E31" s="42">
        <v>778955</v>
      </c>
      <c r="F31" s="43">
        <v>121.56622960248001</v>
      </c>
      <c r="G31" s="44"/>
      <c r="H31" s="44"/>
      <c r="I31" s="42">
        <v>40274.3223</v>
      </c>
      <c r="J31" s="43">
        <v>4.2530738586593904</v>
      </c>
      <c r="K31" s="44"/>
      <c r="L31" s="44"/>
      <c r="M31" s="44"/>
      <c r="N31" s="42">
        <v>10463251.021600001</v>
      </c>
      <c r="O31" s="42">
        <v>126974106.13330001</v>
      </c>
      <c r="P31" s="42">
        <v>32011</v>
      </c>
      <c r="Q31" s="42">
        <v>31338</v>
      </c>
      <c r="R31" s="43">
        <v>2.1475524921820099</v>
      </c>
      <c r="S31" s="42">
        <v>29.581900715379099</v>
      </c>
      <c r="T31" s="42">
        <v>27.781935512796</v>
      </c>
      <c r="U31" s="45">
        <v>6.0846840772721302</v>
      </c>
    </row>
    <row r="32" spans="1:21" ht="12" thickBot="1">
      <c r="A32" s="66"/>
      <c r="B32" s="55" t="s">
        <v>30</v>
      </c>
      <c r="C32" s="56"/>
      <c r="D32" s="42">
        <v>120992.6366</v>
      </c>
      <c r="E32" s="42">
        <v>126067</v>
      </c>
      <c r="F32" s="43">
        <v>95.9748678083876</v>
      </c>
      <c r="G32" s="44"/>
      <c r="H32" s="44"/>
      <c r="I32" s="42">
        <v>30077.175999999999</v>
      </c>
      <c r="J32" s="43">
        <v>24.8586830117892</v>
      </c>
      <c r="K32" s="44"/>
      <c r="L32" s="44"/>
      <c r="M32" s="44"/>
      <c r="N32" s="42">
        <v>1548736.6555000001</v>
      </c>
      <c r="O32" s="42">
        <v>19249402.641899999</v>
      </c>
      <c r="P32" s="42">
        <v>29213</v>
      </c>
      <c r="Q32" s="42">
        <v>28228</v>
      </c>
      <c r="R32" s="43">
        <v>3.48944310613575</v>
      </c>
      <c r="S32" s="42">
        <v>4.1417395200766798</v>
      </c>
      <c r="T32" s="42">
        <v>4.2617991887487596</v>
      </c>
      <c r="U32" s="45">
        <v>-2.8987740076386999</v>
      </c>
    </row>
    <row r="33" spans="1:21" ht="12" thickBot="1">
      <c r="A33" s="66"/>
      <c r="B33" s="55" t="s">
        <v>31</v>
      </c>
      <c r="C33" s="56"/>
      <c r="D33" s="42">
        <v>194.8723</v>
      </c>
      <c r="E33" s="44"/>
      <c r="F33" s="44"/>
      <c r="G33" s="44"/>
      <c r="H33" s="44"/>
      <c r="I33" s="42">
        <v>40.8887</v>
      </c>
      <c r="J33" s="43">
        <v>20.9823048221836</v>
      </c>
      <c r="K33" s="44"/>
      <c r="L33" s="44"/>
      <c r="M33" s="44"/>
      <c r="N33" s="42">
        <v>1362.5175999999999</v>
      </c>
      <c r="O33" s="42">
        <v>16274.837799999999</v>
      </c>
      <c r="P33" s="42">
        <v>33</v>
      </c>
      <c r="Q33" s="42">
        <v>28</v>
      </c>
      <c r="R33" s="43">
        <v>17.8571428571429</v>
      </c>
      <c r="S33" s="42">
        <v>5.9052212121212104</v>
      </c>
      <c r="T33" s="42">
        <v>6.1233285714285701</v>
      </c>
      <c r="U33" s="45">
        <v>-3.6934663659960099</v>
      </c>
    </row>
    <row r="34" spans="1:21" ht="12" thickBot="1">
      <c r="A34" s="66"/>
      <c r="B34" s="55" t="s">
        <v>40</v>
      </c>
      <c r="C34" s="5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6"/>
    </row>
    <row r="35" spans="1:21" ht="12" thickBot="1">
      <c r="A35" s="66"/>
      <c r="B35" s="55" t="s">
        <v>32</v>
      </c>
      <c r="C35" s="56"/>
      <c r="D35" s="42">
        <v>174190.96280000001</v>
      </c>
      <c r="E35" s="42">
        <v>140186</v>
      </c>
      <c r="F35" s="43">
        <v>124.257031943275</v>
      </c>
      <c r="G35" s="44"/>
      <c r="H35" s="44"/>
      <c r="I35" s="42">
        <v>15928.827799999999</v>
      </c>
      <c r="J35" s="43">
        <v>9.1444628033251796</v>
      </c>
      <c r="K35" s="44"/>
      <c r="L35" s="44"/>
      <c r="M35" s="44"/>
      <c r="N35" s="42">
        <v>2043273.5604999999</v>
      </c>
      <c r="O35" s="42">
        <v>15706279.5348</v>
      </c>
      <c r="P35" s="42">
        <v>14318</v>
      </c>
      <c r="Q35" s="42">
        <v>13369</v>
      </c>
      <c r="R35" s="43">
        <v>7.09851148178622</v>
      </c>
      <c r="S35" s="42">
        <v>12.1658725240955</v>
      </c>
      <c r="T35" s="42">
        <v>11.943489931932101</v>
      </c>
      <c r="U35" s="45">
        <v>1.8279214394447501</v>
      </c>
    </row>
    <row r="36" spans="1:21" ht="12" customHeight="1" thickBot="1">
      <c r="A36" s="66"/>
      <c r="B36" s="55" t="s">
        <v>41</v>
      </c>
      <c r="C36" s="56"/>
      <c r="D36" s="44"/>
      <c r="E36" s="42">
        <v>524907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6"/>
    </row>
    <row r="37" spans="1:21" ht="12" thickBot="1">
      <c r="A37" s="66"/>
      <c r="B37" s="55" t="s">
        <v>42</v>
      </c>
      <c r="C37" s="56"/>
      <c r="D37" s="44"/>
      <c r="E37" s="42">
        <v>188446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</row>
    <row r="38" spans="1:21" ht="12" thickBot="1">
      <c r="A38" s="66"/>
      <c r="B38" s="55" t="s">
        <v>43</v>
      </c>
      <c r="C38" s="56"/>
      <c r="D38" s="44"/>
      <c r="E38" s="42">
        <v>203007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</row>
    <row r="39" spans="1:21" ht="12" customHeight="1" thickBot="1">
      <c r="A39" s="66"/>
      <c r="B39" s="55" t="s">
        <v>33</v>
      </c>
      <c r="C39" s="56"/>
      <c r="D39" s="42">
        <v>291988.04239999998</v>
      </c>
      <c r="E39" s="42">
        <v>319112</v>
      </c>
      <c r="F39" s="43">
        <v>91.500176239063407</v>
      </c>
      <c r="G39" s="44"/>
      <c r="H39" s="44"/>
      <c r="I39" s="42">
        <v>17065.857100000001</v>
      </c>
      <c r="J39" s="43">
        <v>5.8447109545058602</v>
      </c>
      <c r="K39" s="44"/>
      <c r="L39" s="44"/>
      <c r="M39" s="44"/>
      <c r="N39" s="42">
        <v>4345525.2811000003</v>
      </c>
      <c r="O39" s="42">
        <v>46312342.010200001</v>
      </c>
      <c r="P39" s="42">
        <v>499</v>
      </c>
      <c r="Q39" s="42">
        <v>488</v>
      </c>
      <c r="R39" s="43">
        <v>2.2540983606557301</v>
      </c>
      <c r="S39" s="42">
        <v>585.14637755511001</v>
      </c>
      <c r="T39" s="42">
        <v>624.01131803278702</v>
      </c>
      <c r="U39" s="45">
        <v>-6.6419176412001804</v>
      </c>
    </row>
    <row r="40" spans="1:21" ht="12" thickBot="1">
      <c r="A40" s="66"/>
      <c r="B40" s="55" t="s">
        <v>34</v>
      </c>
      <c r="C40" s="56"/>
      <c r="D40" s="42">
        <v>286850.77250000002</v>
      </c>
      <c r="E40" s="42">
        <v>394499</v>
      </c>
      <c r="F40" s="43">
        <v>72.712674176613902</v>
      </c>
      <c r="G40" s="44"/>
      <c r="H40" s="44"/>
      <c r="I40" s="42">
        <v>22977.055</v>
      </c>
      <c r="J40" s="43">
        <v>8.0101074156946908</v>
      </c>
      <c r="K40" s="44"/>
      <c r="L40" s="44"/>
      <c r="M40" s="44"/>
      <c r="N40" s="42">
        <v>4097593.0255</v>
      </c>
      <c r="O40" s="42">
        <v>60421747.498899996</v>
      </c>
      <c r="P40" s="42">
        <v>1718</v>
      </c>
      <c r="Q40" s="42">
        <v>1718</v>
      </c>
      <c r="R40" s="43">
        <v>0</v>
      </c>
      <c r="S40" s="42">
        <v>166.967853608848</v>
      </c>
      <c r="T40" s="42">
        <v>177.26083288707801</v>
      </c>
      <c r="U40" s="45">
        <v>-6.1646472993200598</v>
      </c>
    </row>
    <row r="41" spans="1:21" ht="12" thickBot="1">
      <c r="A41" s="66"/>
      <c r="B41" s="55" t="s">
        <v>44</v>
      </c>
      <c r="C41" s="56"/>
      <c r="D41" s="44"/>
      <c r="E41" s="42">
        <v>169051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</row>
    <row r="42" spans="1:21" ht="12" thickBot="1">
      <c r="A42" s="66"/>
      <c r="B42" s="55" t="s">
        <v>45</v>
      </c>
      <c r="C42" s="56"/>
      <c r="D42" s="44"/>
      <c r="E42" s="42">
        <v>63369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</row>
    <row r="43" spans="1:21" ht="12" thickBot="1">
      <c r="A43" s="67"/>
      <c r="B43" s="55" t="s">
        <v>35</v>
      </c>
      <c r="C43" s="56"/>
      <c r="D43" s="47">
        <v>95497.315100000007</v>
      </c>
      <c r="E43" s="48"/>
      <c r="F43" s="48"/>
      <c r="G43" s="48"/>
      <c r="H43" s="48"/>
      <c r="I43" s="47">
        <v>18409.4267</v>
      </c>
      <c r="J43" s="49">
        <v>19.277428565109499</v>
      </c>
      <c r="K43" s="48"/>
      <c r="L43" s="48"/>
      <c r="M43" s="48"/>
      <c r="N43" s="47">
        <v>885168.28260000004</v>
      </c>
      <c r="O43" s="47">
        <v>5684312.8836000003</v>
      </c>
      <c r="P43" s="47">
        <v>41</v>
      </c>
      <c r="Q43" s="47">
        <v>46</v>
      </c>
      <c r="R43" s="49">
        <v>-10.869565217391299</v>
      </c>
      <c r="S43" s="47">
        <v>2329.20280731707</v>
      </c>
      <c r="T43" s="47">
        <v>585.08388043478305</v>
      </c>
      <c r="U43" s="50">
        <v>74.880509391592199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18:C18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K13" sqref="K13"/>
    </sheetView>
  </sheetViews>
  <sheetFormatPr defaultRowHeight="13.5"/>
  <cols>
    <col min="1" max="1" width="3" style="28" bestFit="1" customWidth="1"/>
    <col min="2" max="2" width="5.125" style="71" bestFit="1" customWidth="1"/>
    <col min="3" max="3" width="9" style="71"/>
    <col min="4" max="7" width="9.75" style="71" bestFit="1" customWidth="1"/>
    <col min="8" max="8" width="11" style="71" bestFit="1" customWidth="1"/>
    <col min="9" max="16384" width="9" style="3"/>
  </cols>
  <sheetData>
    <row r="1" spans="1:8" ht="14.25">
      <c r="A1" s="68" t="s">
        <v>53</v>
      </c>
      <c r="B1" s="69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0">
        <v>1</v>
      </c>
      <c r="B2" s="70">
        <v>12</v>
      </c>
      <c r="C2" s="70">
        <v>48461</v>
      </c>
      <c r="D2" s="70">
        <v>517692.30151623901</v>
      </c>
      <c r="E2" s="70">
        <v>408707.763763247</v>
      </c>
      <c r="F2" s="70">
        <v>108984.537752991</v>
      </c>
      <c r="G2" s="70">
        <v>408707.763763247</v>
      </c>
      <c r="H2" s="70">
        <v>0.210519911989791</v>
      </c>
    </row>
    <row r="3" spans="1:8" ht="14.25">
      <c r="A3" s="70">
        <v>2</v>
      </c>
      <c r="B3" s="70">
        <v>13</v>
      </c>
      <c r="C3" s="70">
        <v>11314.335999999999</v>
      </c>
      <c r="D3" s="70">
        <v>73852.877001005894</v>
      </c>
      <c r="E3" s="70">
        <v>60953.6512787459</v>
      </c>
      <c r="F3" s="70">
        <v>12899.22572226</v>
      </c>
      <c r="G3" s="70">
        <v>60953.6512787459</v>
      </c>
      <c r="H3" s="70">
        <v>0.17466111336575699</v>
      </c>
    </row>
    <row r="4" spans="1:8" ht="14.25">
      <c r="A4" s="70">
        <v>3</v>
      </c>
      <c r="B4" s="70">
        <v>14</v>
      </c>
      <c r="C4" s="70">
        <v>86911</v>
      </c>
      <c r="D4" s="70">
        <v>84440.249099145207</v>
      </c>
      <c r="E4" s="70">
        <v>62163.947063247797</v>
      </c>
      <c r="F4" s="70">
        <v>22276.302035897399</v>
      </c>
      <c r="G4" s="70">
        <v>62163.947063247797</v>
      </c>
      <c r="H4" s="70">
        <v>0.26381142018827702</v>
      </c>
    </row>
    <row r="5" spans="1:8" ht="14.25">
      <c r="A5" s="70">
        <v>4</v>
      </c>
      <c r="B5" s="70">
        <v>15</v>
      </c>
      <c r="C5" s="70">
        <v>2828</v>
      </c>
      <c r="D5" s="70">
        <v>43681.8534145374</v>
      </c>
      <c r="E5" s="70">
        <v>33077.586256054703</v>
      </c>
      <c r="F5" s="70">
        <v>10604.2671584827</v>
      </c>
      <c r="G5" s="70">
        <v>33077.586256054703</v>
      </c>
      <c r="H5" s="70">
        <v>0.242761383264785</v>
      </c>
    </row>
    <row r="6" spans="1:8" ht="14.25">
      <c r="A6" s="70">
        <v>5</v>
      </c>
      <c r="B6" s="70">
        <v>16</v>
      </c>
      <c r="C6" s="70">
        <v>2267</v>
      </c>
      <c r="D6" s="70">
        <v>153331.07381880301</v>
      </c>
      <c r="E6" s="70">
        <v>135589.31981538399</v>
      </c>
      <c r="F6" s="70">
        <v>17741.754003418799</v>
      </c>
      <c r="G6" s="70">
        <v>135589.31981538399</v>
      </c>
      <c r="H6" s="70">
        <v>0.11570879640734</v>
      </c>
    </row>
    <row r="7" spans="1:8" ht="14.25">
      <c r="A7" s="70">
        <v>6</v>
      </c>
      <c r="B7" s="70">
        <v>17</v>
      </c>
      <c r="C7" s="70">
        <v>14954</v>
      </c>
      <c r="D7" s="70">
        <v>227926.06806837599</v>
      </c>
      <c r="E7" s="70">
        <v>166156.978115384</v>
      </c>
      <c r="F7" s="70">
        <v>61769.089952991402</v>
      </c>
      <c r="G7" s="70">
        <v>166156.978115384</v>
      </c>
      <c r="H7" s="70">
        <v>0.27100493803306902</v>
      </c>
    </row>
    <row r="8" spans="1:8" ht="14.25">
      <c r="A8" s="70">
        <v>7</v>
      </c>
      <c r="B8" s="70">
        <v>18</v>
      </c>
      <c r="C8" s="70">
        <v>64836</v>
      </c>
      <c r="D8" s="70">
        <v>157394.52747521299</v>
      </c>
      <c r="E8" s="70">
        <v>128460.40019828999</v>
      </c>
      <c r="F8" s="70">
        <v>28934.127276923002</v>
      </c>
      <c r="G8" s="70">
        <v>128460.40019828999</v>
      </c>
      <c r="H8" s="70">
        <v>0.183831850707004</v>
      </c>
    </row>
    <row r="9" spans="1:8" ht="14.25">
      <c r="A9" s="70">
        <v>8</v>
      </c>
      <c r="B9" s="70">
        <v>19</v>
      </c>
      <c r="C9" s="70">
        <v>16701</v>
      </c>
      <c r="D9" s="70">
        <v>67996.066101709395</v>
      </c>
      <c r="E9" s="70">
        <v>54828.160064957199</v>
      </c>
      <c r="F9" s="70">
        <v>13167.9060367521</v>
      </c>
      <c r="G9" s="70">
        <v>54828.160064957199</v>
      </c>
      <c r="H9" s="70">
        <v>0.19365688034150899</v>
      </c>
    </row>
    <row r="10" spans="1:8" ht="14.25">
      <c r="A10" s="70">
        <v>9</v>
      </c>
      <c r="B10" s="70">
        <v>21</v>
      </c>
      <c r="C10" s="70">
        <v>145931</v>
      </c>
      <c r="D10" s="70">
        <v>625542.97</v>
      </c>
      <c r="E10" s="70">
        <v>579370.75899999996</v>
      </c>
      <c r="F10" s="70">
        <v>46172.211000000003</v>
      </c>
      <c r="G10" s="70">
        <v>579370.75899999996</v>
      </c>
      <c r="H10" s="70">
        <v>7.3811413786650001E-2</v>
      </c>
    </row>
    <row r="11" spans="1:8" ht="14.25">
      <c r="A11" s="70">
        <v>10</v>
      </c>
      <c r="B11" s="70">
        <v>22</v>
      </c>
      <c r="C11" s="70">
        <v>43803.394</v>
      </c>
      <c r="D11" s="70">
        <v>913656.673423931</v>
      </c>
      <c r="E11" s="70">
        <v>872312.51572136697</v>
      </c>
      <c r="F11" s="70">
        <v>41344.157702564102</v>
      </c>
      <c r="G11" s="70">
        <v>872312.51572136697</v>
      </c>
      <c r="H11" s="70">
        <v>4.5251305993997397E-2</v>
      </c>
    </row>
    <row r="12" spans="1:8" ht="14.25">
      <c r="A12" s="70">
        <v>11</v>
      </c>
      <c r="B12" s="70">
        <v>23</v>
      </c>
      <c r="C12" s="70">
        <v>144429.21900000001</v>
      </c>
      <c r="D12" s="70">
        <v>1154086.7642000001</v>
      </c>
      <c r="E12" s="70">
        <v>974324.28020000004</v>
      </c>
      <c r="F12" s="70">
        <v>179762.484</v>
      </c>
      <c r="G12" s="70">
        <v>974324.28020000004</v>
      </c>
      <c r="H12" s="70">
        <v>0.155761671978457</v>
      </c>
    </row>
    <row r="13" spans="1:8" ht="14.25">
      <c r="A13" s="70">
        <v>12</v>
      </c>
      <c r="B13" s="70">
        <v>24</v>
      </c>
      <c r="C13" s="70">
        <v>22008</v>
      </c>
      <c r="D13" s="70">
        <v>831933.22894529905</v>
      </c>
      <c r="E13" s="70">
        <v>809050.44574187999</v>
      </c>
      <c r="F13" s="70">
        <v>22882.7832034188</v>
      </c>
      <c r="G13" s="70">
        <v>809050.44574187999</v>
      </c>
      <c r="H13" s="70">
        <v>2.7505552618001399E-2</v>
      </c>
    </row>
    <row r="14" spans="1:8" ht="14.25">
      <c r="A14" s="70">
        <v>13</v>
      </c>
      <c r="B14" s="70">
        <v>25</v>
      </c>
      <c r="C14" s="70">
        <v>68138</v>
      </c>
      <c r="D14" s="70">
        <v>883761.95220000006</v>
      </c>
      <c r="E14" s="70">
        <v>860027.81510000001</v>
      </c>
      <c r="F14" s="70">
        <v>23734.1371</v>
      </c>
      <c r="G14" s="70">
        <v>860027.81510000001</v>
      </c>
      <c r="H14" s="70">
        <v>2.6855803240812999E-2</v>
      </c>
    </row>
    <row r="15" spans="1:8" ht="14.25">
      <c r="A15" s="70">
        <v>14</v>
      </c>
      <c r="B15" s="70">
        <v>26</v>
      </c>
      <c r="C15" s="70">
        <v>66097</v>
      </c>
      <c r="D15" s="70">
        <v>305424.601474797</v>
      </c>
      <c r="E15" s="70">
        <v>268575.745181098</v>
      </c>
      <c r="F15" s="70">
        <v>36848.856293699399</v>
      </c>
      <c r="G15" s="70">
        <v>268575.745181098</v>
      </c>
      <c r="H15" s="70">
        <v>0.120647963902606</v>
      </c>
    </row>
    <row r="16" spans="1:8" ht="14.25">
      <c r="A16" s="70">
        <v>15</v>
      </c>
      <c r="B16" s="70">
        <v>27</v>
      </c>
      <c r="C16" s="70">
        <v>140830.48800000001</v>
      </c>
      <c r="D16" s="70">
        <v>859766.94466725597</v>
      </c>
      <c r="E16" s="70">
        <v>745298.34303716803</v>
      </c>
      <c r="F16" s="70">
        <v>114468.601630088</v>
      </c>
      <c r="G16" s="70">
        <v>745298.34303716803</v>
      </c>
      <c r="H16" s="70">
        <v>0.133139105126203</v>
      </c>
    </row>
    <row r="17" spans="1:8" ht="14.25">
      <c r="A17" s="70">
        <v>16</v>
      </c>
      <c r="B17" s="70">
        <v>29</v>
      </c>
      <c r="C17" s="70">
        <v>161267</v>
      </c>
      <c r="D17" s="70">
        <v>2027124.7580487099</v>
      </c>
      <c r="E17" s="70">
        <v>1875342.8506640999</v>
      </c>
      <c r="F17" s="70">
        <v>151781.90738461501</v>
      </c>
      <c r="G17" s="70">
        <v>1875342.8506640999</v>
      </c>
      <c r="H17" s="70">
        <v>7.4875464266303204E-2</v>
      </c>
    </row>
    <row r="18" spans="1:8" ht="14.25">
      <c r="A18" s="70">
        <v>17</v>
      </c>
      <c r="B18" s="70">
        <v>31</v>
      </c>
      <c r="C18" s="70">
        <v>36956.463000000003</v>
      </c>
      <c r="D18" s="70">
        <v>254043.014205566</v>
      </c>
      <c r="E18" s="70">
        <v>212834.566119475</v>
      </c>
      <c r="F18" s="70">
        <v>41208.448086091303</v>
      </c>
      <c r="G18" s="70">
        <v>212834.566119475</v>
      </c>
      <c r="H18" s="70">
        <v>0.16221051468372999</v>
      </c>
    </row>
    <row r="19" spans="1:8" ht="14.25">
      <c r="A19" s="70">
        <v>18</v>
      </c>
      <c r="B19" s="70">
        <v>32</v>
      </c>
      <c r="C19" s="70">
        <v>12514.86</v>
      </c>
      <c r="D19" s="70">
        <v>198574.663035337</v>
      </c>
      <c r="E19" s="70">
        <v>176789.632741323</v>
      </c>
      <c r="F19" s="70">
        <v>21785.030294014301</v>
      </c>
      <c r="G19" s="70">
        <v>176789.632741323</v>
      </c>
      <c r="H19" s="70">
        <v>0.109706998672522</v>
      </c>
    </row>
    <row r="20" spans="1:8" ht="14.25">
      <c r="A20" s="70">
        <v>19</v>
      </c>
      <c r="B20" s="70">
        <v>33</v>
      </c>
      <c r="C20" s="70">
        <v>32747.027999999998</v>
      </c>
      <c r="D20" s="70">
        <v>390260.41086520598</v>
      </c>
      <c r="E20" s="70">
        <v>308623.59285380901</v>
      </c>
      <c r="F20" s="70">
        <v>81636.818011397103</v>
      </c>
      <c r="G20" s="70">
        <v>308623.59285380901</v>
      </c>
      <c r="H20" s="70">
        <v>0.209185497013156</v>
      </c>
    </row>
    <row r="21" spans="1:8" ht="14.25">
      <c r="A21" s="70">
        <v>20</v>
      </c>
      <c r="B21" s="70">
        <v>34</v>
      </c>
      <c r="C21" s="70">
        <v>56568.930999999997</v>
      </c>
      <c r="D21" s="70">
        <v>265423.32876823901</v>
      </c>
      <c r="E21" s="70">
        <v>181644.435292176</v>
      </c>
      <c r="F21" s="70">
        <v>83778.893476063095</v>
      </c>
      <c r="G21" s="70">
        <v>181644.435292176</v>
      </c>
      <c r="H21" s="70">
        <v>0.31564253927813701</v>
      </c>
    </row>
    <row r="22" spans="1:8" ht="14.25">
      <c r="A22" s="70">
        <v>21</v>
      </c>
      <c r="B22" s="70">
        <v>35</v>
      </c>
      <c r="C22" s="70">
        <v>36727.061000000002</v>
      </c>
      <c r="D22" s="70">
        <v>870308.95894690196</v>
      </c>
      <c r="E22" s="70">
        <v>835050.12560582103</v>
      </c>
      <c r="F22" s="70">
        <v>35258.833341081197</v>
      </c>
      <c r="G22" s="70">
        <v>835050.12560582103</v>
      </c>
      <c r="H22" s="70">
        <v>4.0513007453979698E-2</v>
      </c>
    </row>
    <row r="23" spans="1:8" ht="14.25">
      <c r="A23" s="70">
        <v>22</v>
      </c>
      <c r="B23" s="70">
        <v>36</v>
      </c>
      <c r="C23" s="70">
        <v>112271.77800000001</v>
      </c>
      <c r="D23" s="70">
        <v>624847.33026902599</v>
      </c>
      <c r="E23" s="70">
        <v>543857.57067271695</v>
      </c>
      <c r="F23" s="70">
        <v>80989.759596308795</v>
      </c>
      <c r="G23" s="70">
        <v>543857.57067271695</v>
      </c>
      <c r="H23" s="70">
        <v>0.12961527668116701</v>
      </c>
    </row>
    <row r="24" spans="1:8" ht="14.25">
      <c r="A24" s="70">
        <v>23</v>
      </c>
      <c r="B24" s="70">
        <v>37</v>
      </c>
      <c r="C24" s="70">
        <v>108787.236</v>
      </c>
      <c r="D24" s="70">
        <v>914001.36190796399</v>
      </c>
      <c r="E24" s="70">
        <v>764400.56942220801</v>
      </c>
      <c r="F24" s="70">
        <v>149600.79248575601</v>
      </c>
      <c r="G24" s="70">
        <v>764400.56942220801</v>
      </c>
      <c r="H24" s="70">
        <v>0.163676771961768</v>
      </c>
    </row>
    <row r="25" spans="1:8" ht="14.25">
      <c r="A25" s="70">
        <v>24</v>
      </c>
      <c r="B25" s="70">
        <v>38</v>
      </c>
      <c r="C25" s="70">
        <v>196542.48199999999</v>
      </c>
      <c r="D25" s="70">
        <v>946946.16826017597</v>
      </c>
      <c r="E25" s="70">
        <v>906671.69701415906</v>
      </c>
      <c r="F25" s="70">
        <v>40274.471246017602</v>
      </c>
      <c r="G25" s="70">
        <v>906671.69701415906</v>
      </c>
      <c r="H25" s="70">
        <v>4.2530898371988597E-2</v>
      </c>
    </row>
    <row r="26" spans="1:8" ht="14.25">
      <c r="A26" s="70">
        <v>25</v>
      </c>
      <c r="B26" s="70">
        <v>39</v>
      </c>
      <c r="C26" s="70">
        <v>98944.744999999995</v>
      </c>
      <c r="D26" s="70">
        <v>120992.48470499201</v>
      </c>
      <c r="E26" s="70">
        <v>90915.467794795099</v>
      </c>
      <c r="F26" s="70">
        <v>30077.0169101969</v>
      </c>
      <c r="G26" s="70">
        <v>90915.467794795099</v>
      </c>
      <c r="H26" s="70">
        <v>0.248585827322512</v>
      </c>
    </row>
    <row r="27" spans="1:8" ht="14.25">
      <c r="A27" s="70">
        <v>26</v>
      </c>
      <c r="B27" s="70">
        <v>40</v>
      </c>
      <c r="C27" s="70">
        <v>60</v>
      </c>
      <c r="D27" s="70">
        <v>194.87190000000001</v>
      </c>
      <c r="E27" s="70">
        <v>153.9836</v>
      </c>
      <c r="F27" s="70">
        <v>40.888300000000001</v>
      </c>
      <c r="G27" s="70">
        <v>153.9836</v>
      </c>
      <c r="H27" s="70">
        <v>0.20982142628054601</v>
      </c>
    </row>
    <row r="28" spans="1:8" ht="14.25">
      <c r="A28" s="70">
        <v>27</v>
      </c>
      <c r="B28" s="70">
        <v>42</v>
      </c>
      <c r="C28" s="70">
        <v>12790.357</v>
      </c>
      <c r="D28" s="70">
        <v>174190.9621</v>
      </c>
      <c r="E28" s="70">
        <v>158262.1453</v>
      </c>
      <c r="F28" s="70">
        <v>15928.816800000001</v>
      </c>
      <c r="G28" s="70">
        <v>158262.1453</v>
      </c>
      <c r="H28" s="70">
        <v>9.1444565251643406E-2</v>
      </c>
    </row>
    <row r="29" spans="1:8" ht="14.25">
      <c r="A29" s="70">
        <v>28</v>
      </c>
      <c r="B29" s="70">
        <v>75</v>
      </c>
      <c r="C29" s="70">
        <v>519</v>
      </c>
      <c r="D29" s="70">
        <v>291988.04273504199</v>
      </c>
      <c r="E29" s="70">
        <v>274922.18538461498</v>
      </c>
      <c r="F29" s="70">
        <v>17065.857350427301</v>
      </c>
      <c r="G29" s="70">
        <v>274922.18538461498</v>
      </c>
      <c r="H29" s="70">
        <v>5.8447110335656201E-2</v>
      </c>
    </row>
    <row r="30" spans="1:8" ht="14.25">
      <c r="A30" s="70">
        <v>29</v>
      </c>
      <c r="B30" s="70">
        <v>76</v>
      </c>
      <c r="C30" s="70">
        <v>2065</v>
      </c>
      <c r="D30" s="70">
        <v>286850.76516752102</v>
      </c>
      <c r="E30" s="70">
        <v>263873.72123589698</v>
      </c>
      <c r="F30" s="70">
        <v>22977.043931623899</v>
      </c>
      <c r="G30" s="70">
        <v>263873.72123589698</v>
      </c>
      <c r="H30" s="70">
        <v>8.0101037618656099E-2</v>
      </c>
    </row>
    <row r="31" spans="1:8" ht="14.25">
      <c r="A31" s="70">
        <v>30</v>
      </c>
      <c r="B31" s="70">
        <v>99</v>
      </c>
      <c r="C31" s="70">
        <v>41</v>
      </c>
      <c r="D31" s="70">
        <v>95497.314877845798</v>
      </c>
      <c r="E31" s="70">
        <v>77087.888798124099</v>
      </c>
      <c r="F31" s="70">
        <v>18409.426079721601</v>
      </c>
      <c r="G31" s="70">
        <v>77087.888798124099</v>
      </c>
      <c r="H31" s="70">
        <v>0.19277427960429899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2013-09-12T00:55:08Z</dcterms:modified>
</cp:coreProperties>
</file>