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I3" l="1"/>
  <c r="K30"/>
  <c r="K5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K3"/>
  <c r="L3" l="1"/>
</calcChain>
</file>

<file path=xl/sharedStrings.xml><?xml version="1.0" encoding="utf-8"?>
<sst xmlns="http://schemas.openxmlformats.org/spreadsheetml/2006/main" count="144" uniqueCount="101">
  <si>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</si>
  <si>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</si>
  <si>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</si>
  <si>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</si>
  <si>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</si>
  <si>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</si>
  <si>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</si>
  <si>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</si>
  <si>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</si>
  <si>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</si>
  <si>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</si>
  <si>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</si>
  <si>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</si>
  <si>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</si>
  <si>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</si>
  <si>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</si>
  <si>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</si>
  <si>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</si>
  <si>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</si>
  <si>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</si>
  <si>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</si>
  <si>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</si>
  <si>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</si>
  <si>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</si>
  <si>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</si>
  <si>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</si>
  <si>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</si>
  <si>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</si>
  <si>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</si>
  <si>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</si>
  <si>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</si>
  <si>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</si>
  <si>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</si>
  <si>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</si>
  <si>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</si>
  <si>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</si>
  <si>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</si>
  <si>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</si>
  <si>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</si>
  <si>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</si>
  <si>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</si>
  <si>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</si>
  <si>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</si>
  <si>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</si>
  <si>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</si>
  <si>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</si>
  <si>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</si>
  <si>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</si>
  <si>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</si>
  <si>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</si>
  <si>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</si>
  <si>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</si>
  <si>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</si>
  <si>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</si>
  <si>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</si>
  <si>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</si>
  <si>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销售预算金额</t>
  </si>
  <si>
    <t>销售预算完成率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</si>
  <si>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</si>
  <si>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</si>
  <si>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</si>
  <si>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</si>
  <si>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</si>
  <si>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</si>
  <si>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</si>
  <si>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</t>
  </si>
  <si>
    <t>昨天客流量</t>
  </si>
  <si>
    <t>客流量增长率</t>
  </si>
  <si>
    <t>当日客单价</t>
  </si>
  <si>
    <t>昨日客单价</t>
  </si>
  <si>
    <t>客单价增长率</t>
  </si>
  <si>
    <t>45714</t>
  </si>
  <si>
    <t>10530.23</t>
  </si>
  <si>
    <t>90747</t>
  </si>
  <si>
    <t>2494</t>
  </si>
  <si>
    <t>1968</t>
  </si>
  <si>
    <t>15055</t>
  </si>
  <si>
    <t>51471</t>
  </si>
  <si>
    <t>14980</t>
  </si>
  <si>
    <t>148168</t>
  </si>
  <si>
    <t>49679.972</t>
  </si>
  <si>
    <t>145377.396</t>
  </si>
  <si>
    <t>19608</t>
  </si>
  <si>
    <t>72899</t>
  </si>
  <si>
    <t>62563</t>
  </si>
  <si>
    <t>140347.811</t>
  </si>
  <si>
    <t>157816</t>
  </si>
  <si>
    <t>35981.204</t>
  </si>
  <si>
    <t>12856.54</t>
  </si>
  <si>
    <t>33</t>
  </si>
  <si>
    <t>32205.846</t>
  </si>
  <si>
    <t>57526.461</t>
  </si>
  <si>
    <t>36824.466</t>
  </si>
  <si>
    <t>108846.48</t>
  </si>
  <si>
    <t>115400.13</t>
  </si>
  <si>
    <t>206551.375</t>
  </si>
  <si>
    <t>75673.311</t>
  </si>
  <si>
    <t>44</t>
  </si>
  <si>
    <t>9624.48</t>
  </si>
  <si>
    <t>506</t>
  </si>
  <si>
    <t>1738</t>
  </si>
</sst>
</file>

<file path=xl/styles.xml><?xml version="1.0" encoding="utf-8"?>
<styleSheet xmlns="http://schemas.openxmlformats.org/spreadsheetml/2006/main">
  <numFmts count="3">
    <numFmt numFmtId="176" formatCode="#,##0.00&quot;%&quot;"/>
    <numFmt numFmtId="177" formatCode="0.00_ "/>
    <numFmt numFmtId="178" formatCode="0.0000_ "/>
  </numFmts>
  <fonts count="3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/>
    <xf numFmtId="0" fontId="29" fillId="0" borderId="0"/>
    <xf numFmtId="0" fontId="29" fillId="0" borderId="0"/>
  </cellStyleXfs>
  <cellXfs count="75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0" fontId="26" fillId="0" borderId="0" xfId="0" applyFont="1" applyAlignment="1">
      <alignment horizontal="left" wrapText="1"/>
    </xf>
    <xf numFmtId="0" fontId="27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0" fontId="22" fillId="34" borderId="10" xfId="0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0" fontId="30" fillId="0" borderId="0" xfId="0" applyNumberFormat="1" applyFont="1" applyAlignment="1"/>
    <xf numFmtId="49" fontId="30" fillId="0" borderId="0" xfId="0" applyNumberFormat="1" applyFont="1" applyAlignment="1"/>
    <xf numFmtId="0" fontId="31" fillId="0" borderId="0" xfId="0" applyNumberFormat="1" applyFont="1" applyAlignment="1"/>
    <xf numFmtId="49" fontId="0" fillId="0" borderId="0" xfId="0" applyNumberForma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178" fontId="30" fillId="0" borderId="0" xfId="0" applyNumberFormat="1" applyFont="1" applyAlignment="1"/>
    <xf numFmtId="49" fontId="31" fillId="0" borderId="0" xfId="0" applyNumberFormat="1" applyFont="1" applyAlignment="1"/>
    <xf numFmtId="178" fontId="0" fillId="0" borderId="0" xfId="0" applyNumberFormat="1" applyAlignment="1"/>
  </cellXfs>
  <cellStyles count="47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4"/>
    <cellStyle name="常规 3" xfId="45"/>
    <cellStyle name="常规 5" xfId="46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cid:97aae13713" TargetMode="External"/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47" Type="http://schemas.openxmlformats.org/officeDocument/2006/relationships/hyperlink" Target="cid:d0b588612" TargetMode="External"/><Relationship Id="rId63" Type="http://schemas.openxmlformats.org/officeDocument/2006/relationships/hyperlink" Target="cid:38d18ad2" TargetMode="External"/><Relationship Id="rId68" Type="http://schemas.openxmlformats.org/officeDocument/2006/relationships/image" Target="cid:392276913" TargetMode="External"/><Relationship Id="rId84" Type="http://schemas.openxmlformats.org/officeDocument/2006/relationships/image" Target="cid:2deb17eb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38" Type="http://schemas.openxmlformats.org/officeDocument/2006/relationships/image" Target="cid:dc21cebf13" TargetMode="External"/><Relationship Id="rId154" Type="http://schemas.openxmlformats.org/officeDocument/2006/relationships/image" Target="cid:ed79471e13" TargetMode="External"/><Relationship Id="rId159" Type="http://schemas.openxmlformats.org/officeDocument/2006/relationships/hyperlink" Target="cid:241931c2" TargetMode="External"/><Relationship Id="rId170" Type="http://schemas.openxmlformats.org/officeDocument/2006/relationships/image" Target="cid:1600d1f413" TargetMode="External"/><Relationship Id="rId16" Type="http://schemas.openxmlformats.org/officeDocument/2006/relationships/image" Target="cid:7dde59d613" TargetMode="External"/><Relationship Id="rId107" Type="http://schemas.openxmlformats.org/officeDocument/2006/relationships/hyperlink" Target="cid:847633e8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53" Type="http://schemas.openxmlformats.org/officeDocument/2006/relationships/hyperlink" Target="cid:e1e57af62" TargetMode="External"/><Relationship Id="rId58" Type="http://schemas.openxmlformats.org/officeDocument/2006/relationships/image" Target="cid:eca83a0c13" TargetMode="External"/><Relationship Id="rId74" Type="http://schemas.openxmlformats.org/officeDocument/2006/relationships/image" Target="cid:1338c59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28" Type="http://schemas.openxmlformats.org/officeDocument/2006/relationships/image" Target="cid:b8b36ae913" TargetMode="External"/><Relationship Id="rId144" Type="http://schemas.openxmlformats.org/officeDocument/2006/relationships/image" Target="cid:e2636a67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0" Type="http://schemas.openxmlformats.org/officeDocument/2006/relationships/image" Target="cid:3c6fa8b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65" Type="http://schemas.openxmlformats.org/officeDocument/2006/relationships/hyperlink" Target="cid:a9baa6a2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18" Type="http://schemas.openxmlformats.org/officeDocument/2006/relationships/image" Target="cid:9ef219cb13" TargetMode="External"/><Relationship Id="rId134" Type="http://schemas.openxmlformats.org/officeDocument/2006/relationships/image" Target="cid:c8af4f1913" TargetMode="External"/><Relationship Id="rId139" Type="http://schemas.openxmlformats.org/officeDocument/2006/relationships/hyperlink" Target="cid:dc24c3602" TargetMode="External"/><Relationship Id="rId80" Type="http://schemas.openxmlformats.org/officeDocument/2006/relationships/image" Target="cid:27d58f7c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55" Type="http://schemas.openxmlformats.org/officeDocument/2006/relationships/hyperlink" Target="cid:f09b1ba62" TargetMode="External"/><Relationship Id="rId171" Type="http://schemas.openxmlformats.org/officeDocument/2006/relationships/hyperlink" Target="cid:16470b822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08" Type="http://schemas.openxmlformats.org/officeDocument/2006/relationships/image" Target="cid:8476340b13" TargetMode="External"/><Relationship Id="rId124" Type="http://schemas.openxmlformats.org/officeDocument/2006/relationships/image" Target="cid:b896ad6d13" TargetMode="External"/><Relationship Id="rId129" Type="http://schemas.openxmlformats.org/officeDocument/2006/relationships/hyperlink" Target="cid:bd29a17a2" TargetMode="External"/><Relationship Id="rId54" Type="http://schemas.openxmlformats.org/officeDocument/2006/relationships/image" Target="cid:e1e57b17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45" Type="http://schemas.openxmlformats.org/officeDocument/2006/relationships/hyperlink" Target="cid:e293c4ee2" TargetMode="External"/><Relationship Id="rId161" Type="http://schemas.openxmlformats.org/officeDocument/2006/relationships/hyperlink" Target="cid:55eaf9a2" TargetMode="External"/><Relationship Id="rId166" Type="http://schemas.openxmlformats.org/officeDocument/2006/relationships/image" Target="cid:a9baa8e13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15" Type="http://schemas.openxmlformats.org/officeDocument/2006/relationships/hyperlink" Target="cid:7dde59952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36" Type="http://schemas.openxmlformats.org/officeDocument/2006/relationships/image" Target="cid:bbb2dea413" TargetMode="External"/><Relationship Id="rId49" Type="http://schemas.openxmlformats.org/officeDocument/2006/relationships/hyperlink" Target="cid:dfd4543e2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14" Type="http://schemas.openxmlformats.org/officeDocument/2006/relationships/image" Target="cid:93d06d3013" TargetMode="External"/><Relationship Id="rId119" Type="http://schemas.openxmlformats.org/officeDocument/2006/relationships/hyperlink" Target="cid:a36860ed2" TargetMode="External"/><Relationship Id="rId127" Type="http://schemas.openxmlformats.org/officeDocument/2006/relationships/hyperlink" Target="cid:b8b36ac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44" Type="http://schemas.openxmlformats.org/officeDocument/2006/relationships/image" Target="cid:c5fc194a13" TargetMode="External"/><Relationship Id="rId52" Type="http://schemas.openxmlformats.org/officeDocument/2006/relationships/image" Target="cid:dfd5ecc8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30" Type="http://schemas.openxmlformats.org/officeDocument/2006/relationships/image" Target="cid:bd29a19c13" TargetMode="External"/><Relationship Id="rId135" Type="http://schemas.openxmlformats.org/officeDocument/2006/relationships/hyperlink" Target="cid:dc1f67392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51" Type="http://schemas.openxmlformats.org/officeDocument/2006/relationships/hyperlink" Target="cid:ecaa39042" TargetMode="External"/><Relationship Id="rId156" Type="http://schemas.openxmlformats.org/officeDocument/2006/relationships/image" Target="cid:f09b1bd0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72" Type="http://schemas.openxmlformats.org/officeDocument/2006/relationships/image" Target="cid:16470bac13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93cbd592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120" Type="http://schemas.openxmlformats.org/officeDocument/2006/relationships/image" Target="cid:a368611313" TargetMode="External"/><Relationship Id="rId125" Type="http://schemas.openxmlformats.org/officeDocument/2006/relationships/hyperlink" Target="cid:b8993a7d2" TargetMode="External"/><Relationship Id="rId141" Type="http://schemas.openxmlformats.org/officeDocument/2006/relationships/hyperlink" Target="cid:e1297877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162" Type="http://schemas.openxmlformats.org/officeDocument/2006/relationships/image" Target="cid:55eafc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9" Type="http://schemas.openxmlformats.org/officeDocument/2006/relationships/hyperlink" Target="cid:883d552c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3" Type="http://schemas.openxmlformats.org/officeDocument/2006/relationships/image" Target="cid:650096f0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50</v>
      </c>
      <c r="H1" s="23" t="s">
        <v>2</v>
      </c>
      <c r="I1" s="17" t="s">
        <v>48</v>
      </c>
      <c r="J1" s="18" t="s">
        <v>49</v>
      </c>
      <c r="K1" s="19" t="s">
        <v>51</v>
      </c>
      <c r="L1" s="19" t="s">
        <v>52</v>
      </c>
    </row>
    <row r="2" spans="1:12">
      <c r="A2" s="11" t="s">
        <v>3</v>
      </c>
      <c r="B2" s="12"/>
      <c r="C2" s="56" t="s">
        <v>4</v>
      </c>
      <c r="D2" s="56"/>
      <c r="E2" s="13"/>
      <c r="F2" s="24"/>
      <c r="G2" s="14"/>
      <c r="H2" s="24"/>
      <c r="I2" s="20"/>
      <c r="J2" s="21"/>
      <c r="K2" s="22"/>
      <c r="L2" s="22"/>
    </row>
    <row r="3" spans="1:12">
      <c r="A3" s="57" t="s">
        <v>5</v>
      </c>
      <c r="B3" s="57"/>
      <c r="C3" s="57"/>
      <c r="D3" s="57"/>
      <c r="E3" s="15">
        <f>RA!D7</f>
        <v>14218883.9803</v>
      </c>
      <c r="F3" s="25">
        <f>RA!I7</f>
        <v>1445395.7716999999</v>
      </c>
      <c r="G3" s="16">
        <f>E3-F3</f>
        <v>12773488.2086</v>
      </c>
      <c r="H3" s="27">
        <f>RA!J7</f>
        <v>10.1653250262297</v>
      </c>
      <c r="I3" s="20">
        <f>SUM(I4:I39)</f>
        <v>14218886.433369061</v>
      </c>
      <c r="J3" s="21">
        <f>SUM(J4:J39)</f>
        <v>12773488.066271255</v>
      </c>
      <c r="K3" s="22">
        <f>E3-I3</f>
        <v>-2.4530690610408783</v>
      </c>
      <c r="L3" s="22">
        <f>G3-J3</f>
        <v>0.14232874475419521</v>
      </c>
    </row>
    <row r="4" spans="1:12">
      <c r="A4" s="58">
        <f>RA!A8</f>
        <v>41529</v>
      </c>
      <c r="B4" s="12">
        <v>12</v>
      </c>
      <c r="C4" s="55" t="s">
        <v>6</v>
      </c>
      <c r="D4" s="55"/>
      <c r="E4" s="15">
        <f>RA!D8</f>
        <v>502118.52769999998</v>
      </c>
      <c r="F4" s="25">
        <f>RA!I8</f>
        <v>104699.61410000001</v>
      </c>
      <c r="G4" s="16">
        <f t="shared" ref="G4:G39" si="0">E4-F4</f>
        <v>397418.91359999997</v>
      </c>
      <c r="H4" s="27">
        <f>RA!J8</f>
        <v>20.8515735477012</v>
      </c>
      <c r="I4" s="20">
        <f>VLOOKUP(B4,RMS!B:D,3,FALSE)</f>
        <v>502118.93658034102</v>
      </c>
      <c r="J4" s="21">
        <f>VLOOKUP(B4,RMS!B:E,4,FALSE)</f>
        <v>397418.908559829</v>
      </c>
      <c r="K4" s="22">
        <f t="shared" ref="K4:K39" si="1">E4-I4</f>
        <v>-0.4088803410413675</v>
      </c>
      <c r="L4" s="22">
        <f t="shared" ref="L4:L39" si="2">G4-J4</f>
        <v>5.040170974098146E-3</v>
      </c>
    </row>
    <row r="5" spans="1:12">
      <c r="A5" s="58"/>
      <c r="B5" s="12">
        <v>13</v>
      </c>
      <c r="C5" s="55" t="s">
        <v>7</v>
      </c>
      <c r="D5" s="55"/>
      <c r="E5" s="15">
        <f>RA!D9</f>
        <v>71895.837100000004</v>
      </c>
      <c r="F5" s="25">
        <f>RA!I9</f>
        <v>14948.4998</v>
      </c>
      <c r="G5" s="16">
        <f t="shared" si="0"/>
        <v>56947.337300000007</v>
      </c>
      <c r="H5" s="27">
        <f>RA!J9</f>
        <v>20.791885042256499</v>
      </c>
      <c r="I5" s="20">
        <f>VLOOKUP(B5,RMS!B:D,3,FALSE)</f>
        <v>71895.841195605404</v>
      </c>
      <c r="J5" s="21">
        <f>VLOOKUP(B5,RMS!B:E,4,FALSE)</f>
        <v>56947.328441963502</v>
      </c>
      <c r="K5" s="22">
        <f t="shared" si="1"/>
        <v>-4.0956053999252617E-3</v>
      </c>
      <c r="L5" s="22">
        <f t="shared" si="2"/>
        <v>8.8580365045345388E-3</v>
      </c>
    </row>
    <row r="6" spans="1:12">
      <c r="A6" s="58"/>
      <c r="B6" s="12">
        <v>14</v>
      </c>
      <c r="C6" s="55" t="s">
        <v>8</v>
      </c>
      <c r="D6" s="55"/>
      <c r="E6" s="15">
        <f>RA!D10</f>
        <v>80706.572799999994</v>
      </c>
      <c r="F6" s="25">
        <f>RA!I10</f>
        <v>21465.794900000001</v>
      </c>
      <c r="G6" s="16">
        <f t="shared" si="0"/>
        <v>59240.777899999994</v>
      </c>
      <c r="H6" s="27">
        <f>RA!J10</f>
        <v>26.597331735538699</v>
      </c>
      <c r="I6" s="20">
        <f>VLOOKUP(B6,RMS!B:D,3,FALSE)</f>
        <v>80708.391575213594</v>
      </c>
      <c r="J6" s="21">
        <f>VLOOKUP(B6,RMS!B:E,4,FALSE)</f>
        <v>59240.777920512803</v>
      </c>
      <c r="K6" s="22">
        <f t="shared" si="1"/>
        <v>-1.8187752136000199</v>
      </c>
      <c r="L6" s="22">
        <f t="shared" si="2"/>
        <v>-2.0512808987405151E-5</v>
      </c>
    </row>
    <row r="7" spans="1:12">
      <c r="A7" s="58"/>
      <c r="B7" s="12">
        <v>15</v>
      </c>
      <c r="C7" s="55" t="s">
        <v>9</v>
      </c>
      <c r="D7" s="55"/>
      <c r="E7" s="15">
        <f>RA!D11</f>
        <v>38790.229099999997</v>
      </c>
      <c r="F7" s="25">
        <f>RA!I11</f>
        <v>9404.6321000000007</v>
      </c>
      <c r="G7" s="16">
        <f t="shared" si="0"/>
        <v>29385.596999999994</v>
      </c>
      <c r="H7" s="27">
        <f>RA!J11</f>
        <v>24.244848040869101</v>
      </c>
      <c r="I7" s="20">
        <f>VLOOKUP(B7,RMS!B:D,3,FALSE)</f>
        <v>38790.246943703103</v>
      </c>
      <c r="J7" s="21">
        <f>VLOOKUP(B7,RMS!B:E,4,FALSE)</f>
        <v>29385.5968073519</v>
      </c>
      <c r="K7" s="22">
        <f t="shared" si="1"/>
        <v>-1.7843703106336761E-2</v>
      </c>
      <c r="L7" s="22">
        <f t="shared" si="2"/>
        <v>1.9264809452579357E-4</v>
      </c>
    </row>
    <row r="8" spans="1:12">
      <c r="A8" s="58"/>
      <c r="B8" s="12">
        <v>16</v>
      </c>
      <c r="C8" s="55" t="s">
        <v>10</v>
      </c>
      <c r="D8" s="55"/>
      <c r="E8" s="15">
        <f>RA!D12</f>
        <v>145171.58290000001</v>
      </c>
      <c r="F8" s="25">
        <f>RA!I12</f>
        <v>13428.5478</v>
      </c>
      <c r="G8" s="16">
        <f t="shared" si="0"/>
        <v>131743.03510000001</v>
      </c>
      <c r="H8" s="27">
        <f>RA!J12</f>
        <v>9.2501214988129803</v>
      </c>
      <c r="I8" s="20">
        <f>VLOOKUP(B8,RMS!B:D,3,FALSE)</f>
        <v>145171.58511794801</v>
      </c>
      <c r="J8" s="21">
        <f>VLOOKUP(B8,RMS!B:E,4,FALSE)</f>
        <v>131743.032405128</v>
      </c>
      <c r="K8" s="22">
        <f t="shared" si="1"/>
        <v>-2.2179480001796037E-3</v>
      </c>
      <c r="L8" s="22">
        <f t="shared" si="2"/>
        <v>2.6948720042128116E-3</v>
      </c>
    </row>
    <row r="9" spans="1:12">
      <c r="A9" s="58"/>
      <c r="B9" s="12">
        <v>17</v>
      </c>
      <c r="C9" s="55" t="s">
        <v>11</v>
      </c>
      <c r="D9" s="55"/>
      <c r="E9" s="15">
        <f>RA!D13</f>
        <v>218501.0012</v>
      </c>
      <c r="F9" s="25">
        <f>RA!I13</f>
        <v>57179.762000000002</v>
      </c>
      <c r="G9" s="16">
        <f t="shared" si="0"/>
        <v>161321.23920000001</v>
      </c>
      <c r="H9" s="27">
        <f>RA!J13</f>
        <v>26.1691075491511</v>
      </c>
      <c r="I9" s="20">
        <f>VLOOKUP(B9,RMS!B:D,3,FALSE)</f>
        <v>218501.131942735</v>
      </c>
      <c r="J9" s="21">
        <f>VLOOKUP(B9,RMS!B:E,4,FALSE)</f>
        <v>161321.23889914501</v>
      </c>
      <c r="K9" s="22">
        <f t="shared" si="1"/>
        <v>-0.13074273499660194</v>
      </c>
      <c r="L9" s="22">
        <f t="shared" si="2"/>
        <v>3.0085499747656286E-4</v>
      </c>
    </row>
    <row r="10" spans="1:12">
      <c r="A10" s="58"/>
      <c r="B10" s="12">
        <v>18</v>
      </c>
      <c r="C10" s="55" t="s">
        <v>12</v>
      </c>
      <c r="D10" s="55"/>
      <c r="E10" s="15">
        <f>RA!D14</f>
        <v>142663.51120000001</v>
      </c>
      <c r="F10" s="25">
        <f>RA!I14</f>
        <v>25505.317299999999</v>
      </c>
      <c r="G10" s="16">
        <f t="shared" si="0"/>
        <v>117158.19390000001</v>
      </c>
      <c r="H10" s="27">
        <f>RA!J14</f>
        <v>17.877954275388699</v>
      </c>
      <c r="I10" s="20">
        <f>VLOOKUP(B10,RMS!B:D,3,FALSE)</f>
        <v>142663.494029914</v>
      </c>
      <c r="J10" s="21">
        <f>VLOOKUP(B10,RMS!B:E,4,FALSE)</f>
        <v>117158.19670512799</v>
      </c>
      <c r="K10" s="22">
        <f t="shared" si="1"/>
        <v>1.7170086008263752E-2</v>
      </c>
      <c r="L10" s="22">
        <f t="shared" si="2"/>
        <v>-2.8051279805367813E-3</v>
      </c>
    </row>
    <row r="11" spans="1:12">
      <c r="A11" s="58"/>
      <c r="B11" s="12">
        <v>19</v>
      </c>
      <c r="C11" s="55" t="s">
        <v>13</v>
      </c>
      <c r="D11" s="55"/>
      <c r="E11" s="15">
        <f>RA!D15</f>
        <v>65461.132899999997</v>
      </c>
      <c r="F11" s="25">
        <f>RA!I15</f>
        <v>12194.188099999999</v>
      </c>
      <c r="G11" s="16">
        <f t="shared" si="0"/>
        <v>53266.944799999997</v>
      </c>
      <c r="H11" s="27">
        <f>RA!J15</f>
        <v>18.628134833272998</v>
      </c>
      <c r="I11" s="20">
        <f>VLOOKUP(B11,RMS!B:D,3,FALSE)</f>
        <v>65461.1625564102</v>
      </c>
      <c r="J11" s="21">
        <f>VLOOKUP(B11,RMS!B:E,4,FALSE)</f>
        <v>53266.945025640998</v>
      </c>
      <c r="K11" s="22">
        <f t="shared" si="1"/>
        <v>-2.9656410202733241E-2</v>
      </c>
      <c r="L11" s="22">
        <f t="shared" si="2"/>
        <v>-2.2564100072486326E-4</v>
      </c>
    </row>
    <row r="12" spans="1:12">
      <c r="A12" s="58"/>
      <c r="B12" s="12">
        <v>21</v>
      </c>
      <c r="C12" s="55" t="s">
        <v>14</v>
      </c>
      <c r="D12" s="55"/>
      <c r="E12" s="15">
        <f>RA!D16</f>
        <v>635136.99470000004</v>
      </c>
      <c r="F12" s="25">
        <f>RA!I16</f>
        <v>38096.237500000003</v>
      </c>
      <c r="G12" s="16">
        <f t="shared" si="0"/>
        <v>597040.75719999999</v>
      </c>
      <c r="H12" s="27">
        <f>RA!J16</f>
        <v>5.9981134492086001</v>
      </c>
      <c r="I12" s="20">
        <f>VLOOKUP(B12,RMS!B:D,3,FALSE)</f>
        <v>635136.78630000004</v>
      </c>
      <c r="J12" s="21">
        <f>VLOOKUP(B12,RMS!B:E,4,FALSE)</f>
        <v>597040.75719999999</v>
      </c>
      <c r="K12" s="22">
        <f t="shared" si="1"/>
        <v>0.2084000000031665</v>
      </c>
      <c r="L12" s="22">
        <f t="shared" si="2"/>
        <v>0</v>
      </c>
    </row>
    <row r="13" spans="1:12">
      <c r="A13" s="58"/>
      <c r="B13" s="12">
        <v>22</v>
      </c>
      <c r="C13" s="55" t="s">
        <v>15</v>
      </c>
      <c r="D13" s="55"/>
      <c r="E13" s="15">
        <f>RA!D17</f>
        <v>1086725.4092999999</v>
      </c>
      <c r="F13" s="25">
        <f>RA!I17</f>
        <v>30676.624400000001</v>
      </c>
      <c r="G13" s="16">
        <f t="shared" si="0"/>
        <v>1056048.7848999999</v>
      </c>
      <c r="H13" s="27">
        <f>RA!J17</f>
        <v>2.8228496488142301</v>
      </c>
      <c r="I13" s="20">
        <f>VLOOKUP(B13,RMS!B:D,3,FALSE)</f>
        <v>1086725.4300837601</v>
      </c>
      <c r="J13" s="21">
        <f>VLOOKUP(B13,RMS!B:E,4,FALSE)</f>
        <v>1056048.78764017</v>
      </c>
      <c r="K13" s="22">
        <f t="shared" si="1"/>
        <v>-2.0783760119229555E-2</v>
      </c>
      <c r="L13" s="22">
        <f t="shared" si="2"/>
        <v>-2.7401701081544161E-3</v>
      </c>
    </row>
    <row r="14" spans="1:12">
      <c r="A14" s="58"/>
      <c r="B14" s="12">
        <v>23</v>
      </c>
      <c r="C14" s="55" t="s">
        <v>16</v>
      </c>
      <c r="D14" s="55"/>
      <c r="E14" s="15">
        <f>RA!D18</f>
        <v>1165631.2662</v>
      </c>
      <c r="F14" s="25">
        <f>RA!I18</f>
        <v>175241.67509999999</v>
      </c>
      <c r="G14" s="16">
        <f t="shared" si="0"/>
        <v>990389.59109999996</v>
      </c>
      <c r="H14" s="27">
        <f>RA!J18</f>
        <v>15.034057525867</v>
      </c>
      <c r="I14" s="20">
        <f>VLOOKUP(B14,RMS!B:D,3,FALSE)</f>
        <v>1165631.2594999999</v>
      </c>
      <c r="J14" s="21">
        <f>VLOOKUP(B14,RMS!B:E,4,FALSE)</f>
        <v>990389.60400000005</v>
      </c>
      <c r="K14" s="22">
        <f t="shared" si="1"/>
        <v>6.7000000271946192E-3</v>
      </c>
      <c r="L14" s="22">
        <f t="shared" si="2"/>
        <v>-1.2900000088848174E-2</v>
      </c>
    </row>
    <row r="15" spans="1:12">
      <c r="A15" s="58"/>
      <c r="B15" s="12">
        <v>24</v>
      </c>
      <c r="C15" s="55" t="s">
        <v>17</v>
      </c>
      <c r="D15" s="55"/>
      <c r="E15" s="15">
        <f>RA!D19</f>
        <v>568674.39260000002</v>
      </c>
      <c r="F15" s="25">
        <f>RA!I19</f>
        <v>14056.714599999999</v>
      </c>
      <c r="G15" s="16">
        <f t="shared" si="0"/>
        <v>554617.67800000007</v>
      </c>
      <c r="H15" s="27">
        <f>RA!J19</f>
        <v>2.4718388559281199</v>
      </c>
      <c r="I15" s="20">
        <f>VLOOKUP(B15,RMS!B:D,3,FALSE)</f>
        <v>568674.40055726399</v>
      </c>
      <c r="J15" s="21">
        <f>VLOOKUP(B15,RMS!B:E,4,FALSE)</f>
        <v>554617.67721709399</v>
      </c>
      <c r="K15" s="22">
        <f t="shared" si="1"/>
        <v>-7.9572639660909772E-3</v>
      </c>
      <c r="L15" s="22">
        <f t="shared" si="2"/>
        <v>7.8290607780218124E-4</v>
      </c>
    </row>
    <row r="16" spans="1:12">
      <c r="A16" s="58"/>
      <c r="B16" s="12">
        <v>25</v>
      </c>
      <c r="C16" s="55" t="s">
        <v>18</v>
      </c>
      <c r="D16" s="55"/>
      <c r="E16" s="15">
        <f>RA!D20</f>
        <v>1044521.8358</v>
      </c>
      <c r="F16" s="25">
        <f>RA!I20</f>
        <v>7034.8654999999999</v>
      </c>
      <c r="G16" s="16">
        <f t="shared" si="0"/>
        <v>1037486.9703</v>
      </c>
      <c r="H16" s="27">
        <f>RA!J20</f>
        <v>0.67350104697543201</v>
      </c>
      <c r="I16" s="20">
        <f>VLOOKUP(B16,RMS!B:D,3,FALSE)</f>
        <v>1044521.7499000001</v>
      </c>
      <c r="J16" s="21">
        <f>VLOOKUP(B16,RMS!B:E,4,FALSE)</f>
        <v>1037486.9703</v>
      </c>
      <c r="K16" s="22">
        <f t="shared" si="1"/>
        <v>8.5899999947287142E-2</v>
      </c>
      <c r="L16" s="22">
        <f t="shared" si="2"/>
        <v>0</v>
      </c>
    </row>
    <row r="17" spans="1:12">
      <c r="A17" s="58"/>
      <c r="B17" s="12">
        <v>26</v>
      </c>
      <c r="C17" s="55" t="s">
        <v>19</v>
      </c>
      <c r="D17" s="55"/>
      <c r="E17" s="15">
        <f>RA!D21</f>
        <v>295748.51779999997</v>
      </c>
      <c r="F17" s="25">
        <f>RA!I21</f>
        <v>35518.958400000003</v>
      </c>
      <c r="G17" s="16">
        <f t="shared" si="0"/>
        <v>260229.55939999997</v>
      </c>
      <c r="H17" s="27">
        <f>RA!J21</f>
        <v>12.0098517024588</v>
      </c>
      <c r="I17" s="20">
        <f>VLOOKUP(B17,RMS!B:D,3,FALSE)</f>
        <v>295748.379603668</v>
      </c>
      <c r="J17" s="21">
        <f>VLOOKUP(B17,RMS!B:E,4,FALSE)</f>
        <v>260229.55932775099</v>
      </c>
      <c r="K17" s="22">
        <f t="shared" si="1"/>
        <v>0.13819633197272196</v>
      </c>
      <c r="L17" s="22">
        <f t="shared" si="2"/>
        <v>7.2248978540301323E-5</v>
      </c>
    </row>
    <row r="18" spans="1:12">
      <c r="A18" s="58"/>
      <c r="B18" s="12">
        <v>27</v>
      </c>
      <c r="C18" s="55" t="s">
        <v>20</v>
      </c>
      <c r="D18" s="55"/>
      <c r="E18" s="15">
        <f>RA!D22</f>
        <v>847002.04819999996</v>
      </c>
      <c r="F18" s="25">
        <f>RA!I22</f>
        <v>111629.7225</v>
      </c>
      <c r="G18" s="16">
        <f t="shared" si="0"/>
        <v>735372.32569999993</v>
      </c>
      <c r="H18" s="27">
        <f>RA!J22</f>
        <v>13.179392273871001</v>
      </c>
      <c r="I18" s="20">
        <f>VLOOKUP(B18,RMS!B:D,3,FALSE)</f>
        <v>847002.36020442401</v>
      </c>
      <c r="J18" s="21">
        <f>VLOOKUP(B18,RMS!B:E,4,FALSE)</f>
        <v>735372.32577876095</v>
      </c>
      <c r="K18" s="22">
        <f t="shared" si="1"/>
        <v>-0.312004424049519</v>
      </c>
      <c r="L18" s="22">
        <f t="shared" si="2"/>
        <v>-7.8761018812656403E-5</v>
      </c>
    </row>
    <row r="19" spans="1:12">
      <c r="A19" s="58"/>
      <c r="B19" s="12">
        <v>29</v>
      </c>
      <c r="C19" s="55" t="s">
        <v>21</v>
      </c>
      <c r="D19" s="55"/>
      <c r="E19" s="15">
        <f>RA!D23</f>
        <v>1950932.8022</v>
      </c>
      <c r="F19" s="25">
        <f>RA!I23</f>
        <v>134090.524</v>
      </c>
      <c r="G19" s="16">
        <f t="shared" si="0"/>
        <v>1816842.2782000001</v>
      </c>
      <c r="H19" s="27">
        <f>RA!J23</f>
        <v>6.8731492878068696</v>
      </c>
      <c r="I19" s="20">
        <f>VLOOKUP(B19,RMS!B:D,3,FALSE)</f>
        <v>1950933.29999658</v>
      </c>
      <c r="J19" s="21">
        <f>VLOOKUP(B19,RMS!B:E,4,FALSE)</f>
        <v>1816842.3049059799</v>
      </c>
      <c r="K19" s="22">
        <f t="shared" si="1"/>
        <v>-0.4977965799625963</v>
      </c>
      <c r="L19" s="22">
        <f t="shared" si="2"/>
        <v>-2.6705979835242033E-2</v>
      </c>
    </row>
    <row r="20" spans="1:12">
      <c r="A20" s="58"/>
      <c r="B20" s="12">
        <v>31</v>
      </c>
      <c r="C20" s="55" t="s">
        <v>22</v>
      </c>
      <c r="D20" s="55"/>
      <c r="E20" s="15">
        <f>RA!D24</f>
        <v>248488.92610000001</v>
      </c>
      <c r="F20" s="25">
        <f>RA!I24</f>
        <v>40199.787400000001</v>
      </c>
      <c r="G20" s="16">
        <f t="shared" si="0"/>
        <v>208289.13870000001</v>
      </c>
      <c r="H20" s="27">
        <f>RA!J24</f>
        <v>16.177697747312202</v>
      </c>
      <c r="I20" s="20">
        <f>VLOOKUP(B20,RMS!B:D,3,FALSE)</f>
        <v>248488.92868851</v>
      </c>
      <c r="J20" s="21">
        <f>VLOOKUP(B20,RMS!B:E,4,FALSE)</f>
        <v>208289.13259144599</v>
      </c>
      <c r="K20" s="22">
        <f t="shared" si="1"/>
        <v>-2.5885099894367158E-3</v>
      </c>
      <c r="L20" s="22">
        <f t="shared" si="2"/>
        <v>6.1085540219210088E-3</v>
      </c>
    </row>
    <row r="21" spans="1:12">
      <c r="A21" s="58"/>
      <c r="B21" s="12">
        <v>32</v>
      </c>
      <c r="C21" s="55" t="s">
        <v>23</v>
      </c>
      <c r="D21" s="55"/>
      <c r="E21" s="15">
        <f>RA!D25</f>
        <v>201017.86670000001</v>
      </c>
      <c r="F21" s="25">
        <f>RA!I25</f>
        <v>22727.032599999999</v>
      </c>
      <c r="G21" s="16">
        <f t="shared" si="0"/>
        <v>178290.83410000001</v>
      </c>
      <c r="H21" s="27">
        <f>RA!J25</f>
        <v>11.305976415478501</v>
      </c>
      <c r="I21" s="20">
        <f>VLOOKUP(B21,RMS!B:D,3,FALSE)</f>
        <v>201017.865458096</v>
      </c>
      <c r="J21" s="21">
        <f>VLOOKUP(B21,RMS!B:E,4,FALSE)</f>
        <v>178290.835035303</v>
      </c>
      <c r="K21" s="22">
        <f t="shared" si="1"/>
        <v>1.2419040140230209E-3</v>
      </c>
      <c r="L21" s="22">
        <f t="shared" si="2"/>
        <v>-9.3530298909172416E-4</v>
      </c>
    </row>
    <row r="22" spans="1:12">
      <c r="A22" s="58"/>
      <c r="B22" s="12">
        <v>33</v>
      </c>
      <c r="C22" s="55" t="s">
        <v>24</v>
      </c>
      <c r="D22" s="55"/>
      <c r="E22" s="15">
        <f>RA!D26</f>
        <v>369955.75270000001</v>
      </c>
      <c r="F22" s="25">
        <f>RA!I26</f>
        <v>78329.476500000004</v>
      </c>
      <c r="G22" s="16">
        <f t="shared" si="0"/>
        <v>291626.27620000002</v>
      </c>
      <c r="H22" s="27">
        <f>RA!J26</f>
        <v>21.172660765061298</v>
      </c>
      <c r="I22" s="20">
        <f>VLOOKUP(B22,RMS!B:D,3,FALSE)</f>
        <v>369955.75327825401</v>
      </c>
      <c r="J22" s="21">
        <f>VLOOKUP(B22,RMS!B:E,4,FALSE)</f>
        <v>291626.26731806702</v>
      </c>
      <c r="K22" s="22">
        <f t="shared" si="1"/>
        <v>-5.7825399562716484E-4</v>
      </c>
      <c r="L22" s="22">
        <f t="shared" si="2"/>
        <v>8.88193299761042E-3</v>
      </c>
    </row>
    <row r="23" spans="1:12">
      <c r="A23" s="58"/>
      <c r="B23" s="12">
        <v>34</v>
      </c>
      <c r="C23" s="55" t="s">
        <v>25</v>
      </c>
      <c r="D23" s="55"/>
      <c r="E23" s="15">
        <f>RA!D27</f>
        <v>266404.92099999997</v>
      </c>
      <c r="F23" s="25">
        <f>RA!I27</f>
        <v>80128.030799999993</v>
      </c>
      <c r="G23" s="16">
        <f t="shared" si="0"/>
        <v>186276.89019999997</v>
      </c>
      <c r="H23" s="27">
        <f>RA!J27</f>
        <v>30.077534040746901</v>
      </c>
      <c r="I23" s="20">
        <f>VLOOKUP(B23,RMS!B:D,3,FALSE)</f>
        <v>266404.87498782203</v>
      </c>
      <c r="J23" s="21">
        <f>VLOOKUP(B23,RMS!B:E,4,FALSE)</f>
        <v>186276.88443497301</v>
      </c>
      <c r="K23" s="22">
        <f t="shared" si="1"/>
        <v>4.6012177946977317E-2</v>
      </c>
      <c r="L23" s="22">
        <f t="shared" si="2"/>
        <v>5.7650269591249526E-3</v>
      </c>
    </row>
    <row r="24" spans="1:12">
      <c r="A24" s="58"/>
      <c r="B24" s="12">
        <v>35</v>
      </c>
      <c r="C24" s="55" t="s">
        <v>26</v>
      </c>
      <c r="D24" s="55"/>
      <c r="E24" s="15">
        <f>RA!D28</f>
        <v>871038.60179999995</v>
      </c>
      <c r="F24" s="25">
        <f>RA!I28</f>
        <v>41960.639799999997</v>
      </c>
      <c r="G24" s="16">
        <f t="shared" si="0"/>
        <v>829077.96199999994</v>
      </c>
      <c r="H24" s="27">
        <f>RA!J28</f>
        <v>4.8173111631664103</v>
      </c>
      <c r="I24" s="20">
        <f>VLOOKUP(B24,RMS!B:D,3,FALSE)</f>
        <v>871038.60226548603</v>
      </c>
      <c r="J24" s="21">
        <f>VLOOKUP(B24,RMS!B:E,4,FALSE)</f>
        <v>829077.95219969901</v>
      </c>
      <c r="K24" s="22">
        <f t="shared" si="1"/>
        <v>-4.6548608224838972E-4</v>
      </c>
      <c r="L24" s="22">
        <f t="shared" si="2"/>
        <v>9.8003009334206581E-3</v>
      </c>
    </row>
    <row r="25" spans="1:12">
      <c r="A25" s="58"/>
      <c r="B25" s="12">
        <v>36</v>
      </c>
      <c r="C25" s="55" t="s">
        <v>27</v>
      </c>
      <c r="D25" s="55"/>
      <c r="E25" s="15">
        <f>RA!D29</f>
        <v>634022.92209999997</v>
      </c>
      <c r="F25" s="25">
        <f>RA!I29</f>
        <v>80431.1152</v>
      </c>
      <c r="G25" s="16">
        <f t="shared" si="0"/>
        <v>553591.80689999997</v>
      </c>
      <c r="H25" s="27">
        <f>RA!J29</f>
        <v>12.6858371198312</v>
      </c>
      <c r="I25" s="20">
        <f>VLOOKUP(B25,RMS!B:D,3,FALSE)</f>
        <v>634022.923693805</v>
      </c>
      <c r="J25" s="21">
        <f>VLOOKUP(B25,RMS!B:E,4,FALSE)</f>
        <v>553591.74411001697</v>
      </c>
      <c r="K25" s="22">
        <f t="shared" si="1"/>
        <v>-1.5938050346449018E-3</v>
      </c>
      <c r="L25" s="22">
        <f t="shared" si="2"/>
        <v>6.2789982999674976E-2</v>
      </c>
    </row>
    <row r="26" spans="1:12">
      <c r="A26" s="58"/>
      <c r="B26" s="12">
        <v>37</v>
      </c>
      <c r="C26" s="55" t="s">
        <v>28</v>
      </c>
      <c r="D26" s="55"/>
      <c r="E26" s="15">
        <f>RA!D30</f>
        <v>951745.745</v>
      </c>
      <c r="F26" s="25">
        <f>RA!I30</f>
        <v>152066.65280000001</v>
      </c>
      <c r="G26" s="16">
        <f t="shared" si="0"/>
        <v>799679.09219999996</v>
      </c>
      <c r="H26" s="27">
        <f>RA!J30</f>
        <v>15.9776551246888</v>
      </c>
      <c r="I26" s="20">
        <f>VLOOKUP(B26,RMS!B:D,3,FALSE)</f>
        <v>951745.72521238902</v>
      </c>
      <c r="J26" s="21">
        <f>VLOOKUP(B26,RMS!B:E,4,FALSE)</f>
        <v>799679.09163697006</v>
      </c>
      <c r="K26" s="22">
        <f t="shared" si="1"/>
        <v>1.9787610974162817E-2</v>
      </c>
      <c r="L26" s="22">
        <f t="shared" si="2"/>
        <v>5.6302989833056927E-4</v>
      </c>
    </row>
    <row r="27" spans="1:12">
      <c r="A27" s="58"/>
      <c r="B27" s="12">
        <v>38</v>
      </c>
      <c r="C27" s="55" t="s">
        <v>29</v>
      </c>
      <c r="D27" s="55"/>
      <c r="E27" s="15">
        <f>RA!D31</f>
        <v>928224.66949999996</v>
      </c>
      <c r="F27" s="25">
        <f>RA!I31</f>
        <v>38590.0651</v>
      </c>
      <c r="G27" s="16">
        <f t="shared" si="0"/>
        <v>889634.60439999995</v>
      </c>
      <c r="H27" s="27">
        <f>RA!J31</f>
        <v>4.15740567644976</v>
      </c>
      <c r="I27" s="20">
        <f>VLOOKUP(B27,RMS!B:D,3,FALSE)</f>
        <v>928224.48865752202</v>
      </c>
      <c r="J27" s="21">
        <f>VLOOKUP(B27,RMS!B:E,4,FALSE)</f>
        <v>889634.52520176896</v>
      </c>
      <c r="K27" s="22">
        <f t="shared" si="1"/>
        <v>0.18084247794467956</v>
      </c>
      <c r="L27" s="22">
        <f t="shared" si="2"/>
        <v>7.9198230989277363E-2</v>
      </c>
    </row>
    <row r="28" spans="1:12">
      <c r="A28" s="58"/>
      <c r="B28" s="12">
        <v>39</v>
      </c>
      <c r="C28" s="55" t="s">
        <v>30</v>
      </c>
      <c r="D28" s="55"/>
      <c r="E28" s="15">
        <f>RA!D32</f>
        <v>110640.4978</v>
      </c>
      <c r="F28" s="25">
        <f>RA!I32</f>
        <v>29184.3914</v>
      </c>
      <c r="G28" s="16">
        <f t="shared" si="0"/>
        <v>81456.10639999999</v>
      </c>
      <c r="H28" s="27">
        <f>RA!J32</f>
        <v>26.3776754265471</v>
      </c>
      <c r="I28" s="20">
        <f>VLOOKUP(B28,RMS!B:D,3,FALSE)</f>
        <v>110640.407288412</v>
      </c>
      <c r="J28" s="21">
        <f>VLOOKUP(B28,RMS!B:E,4,FALSE)</f>
        <v>81456.108547476601</v>
      </c>
      <c r="K28" s="22">
        <f t="shared" si="1"/>
        <v>9.0511588001390919E-2</v>
      </c>
      <c r="L28" s="22">
        <f t="shared" si="2"/>
        <v>-2.1474766108440235E-3</v>
      </c>
    </row>
    <row r="29" spans="1:12">
      <c r="A29" s="58"/>
      <c r="B29" s="12">
        <v>40</v>
      </c>
      <c r="C29" s="55" t="s">
        <v>31</v>
      </c>
      <c r="D29" s="55"/>
      <c r="E29" s="15">
        <f>RA!D33</f>
        <v>146.6669</v>
      </c>
      <c r="F29" s="25">
        <f>RA!I33</f>
        <v>28.651900000000001</v>
      </c>
      <c r="G29" s="16">
        <f t="shared" si="0"/>
        <v>118.015</v>
      </c>
      <c r="H29" s="27">
        <f>RA!J33</f>
        <v>19.535355284662</v>
      </c>
      <c r="I29" s="20">
        <f>VLOOKUP(B29,RMS!B:D,3,FALSE)</f>
        <v>146.66669999999999</v>
      </c>
      <c r="J29" s="21">
        <f>VLOOKUP(B29,RMS!B:E,4,FALSE)</f>
        <v>118.015</v>
      </c>
      <c r="K29" s="22">
        <f t="shared" si="1"/>
        <v>2.0000000000663931E-4</v>
      </c>
      <c r="L29" s="22">
        <f t="shared" si="2"/>
        <v>0</v>
      </c>
    </row>
    <row r="30" spans="1:12">
      <c r="A30" s="58"/>
      <c r="B30" s="12">
        <v>41</v>
      </c>
      <c r="C30" s="55" t="s">
        <v>40</v>
      </c>
      <c r="D30" s="55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8"/>
      <c r="B31" s="12">
        <v>42</v>
      </c>
      <c r="C31" s="55" t="s">
        <v>32</v>
      </c>
      <c r="D31" s="55"/>
      <c r="E31" s="15">
        <f>RA!D35</f>
        <v>152485.155</v>
      </c>
      <c r="F31" s="25">
        <f>RA!I35</f>
        <v>23688.475600000002</v>
      </c>
      <c r="G31" s="16">
        <f t="shared" si="0"/>
        <v>128796.67939999999</v>
      </c>
      <c r="H31" s="27">
        <f>RA!J35</f>
        <v>15.534938860114</v>
      </c>
      <c r="I31" s="20">
        <f>VLOOKUP(B31,RMS!B:D,3,FALSE)</f>
        <v>152485.15470000001</v>
      </c>
      <c r="J31" s="21">
        <f>VLOOKUP(B31,RMS!B:E,4,FALSE)</f>
        <v>128796.6764</v>
      </c>
      <c r="K31" s="22">
        <f t="shared" si="1"/>
        <v>2.9999998514540493E-4</v>
      </c>
      <c r="L31" s="22">
        <f t="shared" si="2"/>
        <v>2.9999999969732016E-3</v>
      </c>
    </row>
    <row r="32" spans="1:12">
      <c r="A32" s="58"/>
      <c r="B32" s="12">
        <v>71</v>
      </c>
      <c r="C32" s="55" t="s">
        <v>41</v>
      </c>
      <c r="D32" s="55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8"/>
      <c r="B33" s="12">
        <v>72</v>
      </c>
      <c r="C33" s="55" t="s">
        <v>42</v>
      </c>
      <c r="D33" s="55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8"/>
      <c r="B34" s="12">
        <v>73</v>
      </c>
      <c r="C34" s="55" t="s">
        <v>43</v>
      </c>
      <c r="D34" s="55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8"/>
      <c r="B35" s="12">
        <v>75</v>
      </c>
      <c r="C35" s="55" t="s">
        <v>33</v>
      </c>
      <c r="D35" s="55"/>
      <c r="E35" s="15">
        <f>RA!D39</f>
        <v>263094.86290000001</v>
      </c>
      <c r="F35" s="25">
        <f>RA!I39</f>
        <v>14997.9678</v>
      </c>
      <c r="G35" s="16">
        <f t="shared" si="0"/>
        <v>248096.89509999999</v>
      </c>
      <c r="H35" s="27">
        <f>RA!J39</f>
        <v>5.7005931756640198</v>
      </c>
      <c r="I35" s="20">
        <f>VLOOKUP(B35,RMS!B:D,3,FALSE)</f>
        <v>263094.86324786302</v>
      </c>
      <c r="J35" s="21">
        <f>VLOOKUP(B35,RMS!B:E,4,FALSE)</f>
        <v>248096.898632478</v>
      </c>
      <c r="K35" s="22">
        <f t="shared" si="1"/>
        <v>-3.4786300966516137E-4</v>
      </c>
      <c r="L35" s="22">
        <f t="shared" si="2"/>
        <v>-3.5324780037626624E-3</v>
      </c>
    </row>
    <row r="36" spans="1:12">
      <c r="A36" s="58"/>
      <c r="B36" s="12">
        <v>76</v>
      </c>
      <c r="C36" s="55" t="s">
        <v>34</v>
      </c>
      <c r="D36" s="55"/>
      <c r="E36" s="15">
        <f>RA!D40</f>
        <v>280482.0626</v>
      </c>
      <c r="F36" s="25">
        <f>RA!I40</f>
        <v>23954.680799999998</v>
      </c>
      <c r="G36" s="16">
        <f t="shared" si="0"/>
        <v>256527.3818</v>
      </c>
      <c r="H36" s="27">
        <f>RA!J40</f>
        <v>8.5405393050614293</v>
      </c>
      <c r="I36" s="20">
        <f>VLOOKUP(B36,RMS!B:D,3,FALSE)</f>
        <v>280482.05477264902</v>
      </c>
      <c r="J36" s="21">
        <f>VLOOKUP(B36,RMS!B:E,4,FALSE)</f>
        <v>256527.38146752099</v>
      </c>
      <c r="K36" s="22">
        <f t="shared" si="1"/>
        <v>7.8273509861901402E-3</v>
      </c>
      <c r="L36" s="22">
        <f t="shared" si="2"/>
        <v>3.324790159240365E-4</v>
      </c>
    </row>
    <row r="37" spans="1:12">
      <c r="A37" s="58"/>
      <c r="B37" s="12">
        <v>77</v>
      </c>
      <c r="C37" s="55" t="s">
        <v>44</v>
      </c>
      <c r="D37" s="55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8"/>
      <c r="B38" s="12">
        <v>78</v>
      </c>
      <c r="C38" s="55" t="s">
        <v>45</v>
      </c>
      <c r="D38" s="55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8"/>
      <c r="B39" s="12">
        <v>99</v>
      </c>
      <c r="C39" s="55" t="s">
        <v>35</v>
      </c>
      <c r="D39" s="55"/>
      <c r="E39" s="15">
        <f>RA!D43</f>
        <v>81453.6685</v>
      </c>
      <c r="F39" s="25">
        <f>RA!I43</f>
        <v>13937.125899999999</v>
      </c>
      <c r="G39" s="16">
        <f t="shared" si="0"/>
        <v>67516.542600000001</v>
      </c>
      <c r="H39" s="27">
        <f>RA!J43</f>
        <v>17.110495029453499</v>
      </c>
      <c r="I39" s="20">
        <f>VLOOKUP(B39,RMS!B:D,3,FALSE)</f>
        <v>81453.668330686007</v>
      </c>
      <c r="J39" s="21">
        <f>VLOOKUP(B39,RMS!B:E,4,FALSE)</f>
        <v>67516.542561077003</v>
      </c>
      <c r="K39" s="22">
        <f t="shared" si="1"/>
        <v>1.6931399295572191E-4</v>
      </c>
      <c r="L39" s="22">
        <f t="shared" si="2"/>
        <v>3.8922997191548347E-5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7.75" style="1" customWidth="1"/>
    <col min="2" max="3" width="9" style="1"/>
    <col min="4" max="5" width="11.5" style="1" bestFit="1" customWidth="1"/>
    <col min="6" max="7" width="12.25" style="1" bestFit="1" customWidth="1"/>
    <col min="8" max="8" width="9" style="1"/>
    <col min="9" max="9" width="12.25" style="1" bestFit="1" customWidth="1"/>
    <col min="10" max="10" width="9" style="1"/>
    <col min="11" max="11" width="12.25" style="1" bestFit="1" customWidth="1"/>
    <col min="12" max="12" width="10.5" style="1" bestFit="1" customWidth="1"/>
    <col min="13" max="13" width="12.25" style="1" bestFit="1" customWidth="1"/>
    <col min="14" max="15" width="13.875" style="1" bestFit="1" customWidth="1"/>
    <col min="16" max="17" width="9.25" style="1" bestFit="1" customWidth="1"/>
    <col min="18" max="18" width="10.5" style="1" bestFit="1" customWidth="1"/>
    <col min="19" max="20" width="9" style="1"/>
    <col min="21" max="21" width="10.5" style="1" bestFit="1" customWidth="1"/>
    <col min="22" max="22" width="36" style="1" bestFit="1" customWidth="1"/>
    <col min="23" max="16384" width="9" style="1"/>
  </cols>
  <sheetData>
    <row r="1" spans="1:23" ht="12.75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29" t="s">
        <v>54</v>
      </c>
      <c r="W1" s="61"/>
    </row>
    <row r="2" spans="1:23" ht="12.75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29"/>
      <c r="W2" s="61"/>
    </row>
    <row r="3" spans="1:23" ht="23.25" thickBot="1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30" t="s">
        <v>55</v>
      </c>
      <c r="W3" s="61"/>
    </row>
    <row r="4" spans="1:23" ht="12.75" thickTop="1" thickBot="1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W4" s="61"/>
    </row>
    <row r="5" spans="1:23" ht="12.75" thickTop="1" thickBot="1">
      <c r="A5" s="31"/>
      <c r="B5" s="32"/>
      <c r="C5" s="33"/>
      <c r="D5" s="34" t="s">
        <v>0</v>
      </c>
      <c r="E5" s="34" t="s">
        <v>56</v>
      </c>
      <c r="F5" s="34" t="s">
        <v>57</v>
      </c>
      <c r="G5" s="34" t="s">
        <v>58</v>
      </c>
      <c r="H5" s="34" t="s">
        <v>59</v>
      </c>
      <c r="I5" s="34" t="s">
        <v>1</v>
      </c>
      <c r="J5" s="34" t="s">
        <v>2</v>
      </c>
      <c r="K5" s="34" t="s">
        <v>60</v>
      </c>
      <c r="L5" s="34" t="s">
        <v>61</v>
      </c>
      <c r="M5" s="34" t="s">
        <v>62</v>
      </c>
      <c r="N5" s="34" t="s">
        <v>63</v>
      </c>
      <c r="O5" s="34" t="s">
        <v>64</v>
      </c>
      <c r="P5" s="34" t="s">
        <v>65</v>
      </c>
      <c r="Q5" s="34" t="s">
        <v>66</v>
      </c>
      <c r="R5" s="34" t="s">
        <v>67</v>
      </c>
      <c r="S5" s="34" t="s">
        <v>68</v>
      </c>
      <c r="T5" s="34" t="s">
        <v>69</v>
      </c>
      <c r="U5" s="35" t="s">
        <v>70</v>
      </c>
    </row>
    <row r="6" spans="1:23" ht="12" thickBot="1">
      <c r="A6" s="36" t="s">
        <v>3</v>
      </c>
      <c r="B6" s="62" t="s">
        <v>4</v>
      </c>
      <c r="C6" s="63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7"/>
    </row>
    <row r="7" spans="1:23" ht="12" thickBot="1">
      <c r="A7" s="64" t="s">
        <v>5</v>
      </c>
      <c r="B7" s="65"/>
      <c r="C7" s="66"/>
      <c r="D7" s="38">
        <v>14218883.9803</v>
      </c>
      <c r="E7" s="38">
        <v>17804310</v>
      </c>
      <c r="F7" s="39">
        <v>79.862033295870503</v>
      </c>
      <c r="G7" s="40"/>
      <c r="H7" s="40"/>
      <c r="I7" s="38">
        <v>1445395.7716999999</v>
      </c>
      <c r="J7" s="39">
        <v>10.1653250262297</v>
      </c>
      <c r="K7" s="40"/>
      <c r="L7" s="40"/>
      <c r="M7" s="40"/>
      <c r="N7" s="38">
        <v>197088406.7299</v>
      </c>
      <c r="O7" s="38">
        <v>2189832494.8558998</v>
      </c>
      <c r="P7" s="38">
        <v>857064</v>
      </c>
      <c r="Q7" s="38">
        <v>855141</v>
      </c>
      <c r="R7" s="39">
        <v>0.22487519602030201</v>
      </c>
      <c r="S7" s="38">
        <v>16.590224277650201</v>
      </c>
      <c r="T7" s="38">
        <v>16.794575345586299</v>
      </c>
      <c r="U7" s="41">
        <v>-1.23175590948077</v>
      </c>
    </row>
    <row r="8" spans="1:23" ht="12" thickBot="1">
      <c r="A8" s="67">
        <v>41529</v>
      </c>
      <c r="B8" s="70" t="s">
        <v>6</v>
      </c>
      <c r="C8" s="71"/>
      <c r="D8" s="42">
        <v>502118.52769999998</v>
      </c>
      <c r="E8" s="42">
        <v>579584</v>
      </c>
      <c r="F8" s="43">
        <v>86.634297651419004</v>
      </c>
      <c r="G8" s="44"/>
      <c r="H8" s="44"/>
      <c r="I8" s="42">
        <v>104699.61410000001</v>
      </c>
      <c r="J8" s="43">
        <v>20.8515735477012</v>
      </c>
      <c r="K8" s="44"/>
      <c r="L8" s="44"/>
      <c r="M8" s="44"/>
      <c r="N8" s="42">
        <v>7950879.4277999997</v>
      </c>
      <c r="O8" s="42">
        <v>70944245.130400002</v>
      </c>
      <c r="P8" s="42">
        <v>21974</v>
      </c>
      <c r="Q8" s="42">
        <v>23099</v>
      </c>
      <c r="R8" s="43">
        <v>-4.8703407073899303</v>
      </c>
      <c r="S8" s="42">
        <v>22.8505746655138</v>
      </c>
      <c r="T8" s="42">
        <v>22.411873076756599</v>
      </c>
      <c r="U8" s="45">
        <v>1.91987114188121</v>
      </c>
    </row>
    <row r="9" spans="1:23" ht="12" thickBot="1">
      <c r="A9" s="68"/>
      <c r="B9" s="70" t="s">
        <v>7</v>
      </c>
      <c r="C9" s="71"/>
      <c r="D9" s="42">
        <v>71895.837100000004</v>
      </c>
      <c r="E9" s="42">
        <v>101031</v>
      </c>
      <c r="F9" s="43">
        <v>71.162155279072806</v>
      </c>
      <c r="G9" s="44"/>
      <c r="H9" s="44"/>
      <c r="I9" s="42">
        <v>14948.4998</v>
      </c>
      <c r="J9" s="43">
        <v>20.791885042256499</v>
      </c>
      <c r="K9" s="44"/>
      <c r="L9" s="44"/>
      <c r="M9" s="44"/>
      <c r="N9" s="42">
        <v>1576204.1716</v>
      </c>
      <c r="O9" s="42">
        <v>15577636.9012</v>
      </c>
      <c r="P9" s="42">
        <v>5021</v>
      </c>
      <c r="Q9" s="42">
        <v>5200</v>
      </c>
      <c r="R9" s="43">
        <v>-3.4423076923076898</v>
      </c>
      <c r="S9" s="42">
        <v>14.3190275044812</v>
      </c>
      <c r="T9" s="42">
        <v>14.202474019230801</v>
      </c>
      <c r="U9" s="45">
        <v>0.81397626489603603</v>
      </c>
    </row>
    <row r="10" spans="1:23" ht="12" thickBot="1">
      <c r="A10" s="68"/>
      <c r="B10" s="70" t="s">
        <v>8</v>
      </c>
      <c r="C10" s="71"/>
      <c r="D10" s="42">
        <v>80706.572799999994</v>
      </c>
      <c r="E10" s="42">
        <v>86292</v>
      </c>
      <c r="F10" s="43">
        <v>93.527294303063996</v>
      </c>
      <c r="G10" s="44"/>
      <c r="H10" s="44"/>
      <c r="I10" s="42">
        <v>21465.794900000001</v>
      </c>
      <c r="J10" s="43">
        <v>26.597331735538699</v>
      </c>
      <c r="K10" s="44"/>
      <c r="L10" s="44"/>
      <c r="M10" s="44"/>
      <c r="N10" s="42">
        <v>1392163.6477000001</v>
      </c>
      <c r="O10" s="42">
        <v>20772436.917100001</v>
      </c>
      <c r="P10" s="42">
        <v>75264</v>
      </c>
      <c r="Q10" s="42">
        <v>76091</v>
      </c>
      <c r="R10" s="43">
        <v>-1.0868565270531401</v>
      </c>
      <c r="S10" s="42">
        <v>1.0723130952380999</v>
      </c>
      <c r="T10" s="42">
        <v>1.1097027651102001</v>
      </c>
      <c r="U10" s="45">
        <v>-3.4868239545092701</v>
      </c>
    </row>
    <row r="11" spans="1:23" ht="12" thickBot="1">
      <c r="A11" s="68"/>
      <c r="B11" s="70" t="s">
        <v>9</v>
      </c>
      <c r="C11" s="71"/>
      <c r="D11" s="42">
        <v>38790.229099999997</v>
      </c>
      <c r="E11" s="42">
        <v>52655</v>
      </c>
      <c r="F11" s="43">
        <v>73.668652739530899</v>
      </c>
      <c r="G11" s="44"/>
      <c r="H11" s="44"/>
      <c r="I11" s="42">
        <v>9404.6321000000007</v>
      </c>
      <c r="J11" s="43">
        <v>24.244848040869101</v>
      </c>
      <c r="K11" s="44"/>
      <c r="L11" s="44"/>
      <c r="M11" s="44"/>
      <c r="N11" s="42">
        <v>659629.76340000005</v>
      </c>
      <c r="O11" s="42">
        <v>7006749.4209000003</v>
      </c>
      <c r="P11" s="42">
        <v>1996</v>
      </c>
      <c r="Q11" s="42">
        <v>2161</v>
      </c>
      <c r="R11" s="43">
        <v>-7.6353540027765003</v>
      </c>
      <c r="S11" s="42">
        <v>19.433982515030099</v>
      </c>
      <c r="T11" s="42">
        <v>20.213712031466901</v>
      </c>
      <c r="U11" s="45">
        <v>-4.0121962435327703</v>
      </c>
    </row>
    <row r="12" spans="1:23" ht="12" thickBot="1">
      <c r="A12" s="68"/>
      <c r="B12" s="70" t="s">
        <v>10</v>
      </c>
      <c r="C12" s="71"/>
      <c r="D12" s="42">
        <v>145171.58290000001</v>
      </c>
      <c r="E12" s="42">
        <v>211792</v>
      </c>
      <c r="F12" s="43">
        <v>68.544412867341606</v>
      </c>
      <c r="G12" s="44"/>
      <c r="H12" s="44"/>
      <c r="I12" s="42">
        <v>13428.5478</v>
      </c>
      <c r="J12" s="43">
        <v>9.2501214988129803</v>
      </c>
      <c r="K12" s="44"/>
      <c r="L12" s="44"/>
      <c r="M12" s="44"/>
      <c r="N12" s="42">
        <v>2693544.2971000001</v>
      </c>
      <c r="O12" s="42">
        <v>27026274.9366</v>
      </c>
      <c r="P12" s="42">
        <v>1339</v>
      </c>
      <c r="Q12" s="42">
        <v>1470</v>
      </c>
      <c r="R12" s="43">
        <v>-8.9115646258503407</v>
      </c>
      <c r="S12" s="42">
        <v>108.41791105302499</v>
      </c>
      <c r="T12" s="42">
        <v>104.306849319728</v>
      </c>
      <c r="U12" s="45">
        <v>3.7918658396638398</v>
      </c>
    </row>
    <row r="13" spans="1:23" ht="12" thickBot="1">
      <c r="A13" s="68"/>
      <c r="B13" s="70" t="s">
        <v>11</v>
      </c>
      <c r="C13" s="71"/>
      <c r="D13" s="42">
        <v>218501.0012</v>
      </c>
      <c r="E13" s="42">
        <v>297028</v>
      </c>
      <c r="F13" s="43">
        <v>73.562425495239495</v>
      </c>
      <c r="G13" s="44"/>
      <c r="H13" s="44"/>
      <c r="I13" s="42">
        <v>57179.762000000002</v>
      </c>
      <c r="J13" s="43">
        <v>26.1691075491511</v>
      </c>
      <c r="K13" s="44"/>
      <c r="L13" s="44"/>
      <c r="M13" s="44"/>
      <c r="N13" s="42">
        <v>3774341.3269000002</v>
      </c>
      <c r="O13" s="42">
        <v>38784662.492600001</v>
      </c>
      <c r="P13" s="42">
        <v>9244</v>
      </c>
      <c r="Q13" s="42">
        <v>9388</v>
      </c>
      <c r="R13" s="43">
        <v>-1.53387302939924</v>
      </c>
      <c r="S13" s="42">
        <v>23.637062007788799</v>
      </c>
      <c r="T13" s="42">
        <v>24.278433414997899</v>
      </c>
      <c r="U13" s="45">
        <v>-2.71341424326633</v>
      </c>
    </row>
    <row r="14" spans="1:23" ht="12" thickBot="1">
      <c r="A14" s="68"/>
      <c r="B14" s="70" t="s">
        <v>12</v>
      </c>
      <c r="C14" s="71"/>
      <c r="D14" s="42">
        <v>142663.51120000001</v>
      </c>
      <c r="E14" s="42">
        <v>220184</v>
      </c>
      <c r="F14" s="43">
        <v>64.792860153326302</v>
      </c>
      <c r="G14" s="44"/>
      <c r="H14" s="44"/>
      <c r="I14" s="42">
        <v>25505.317299999999</v>
      </c>
      <c r="J14" s="43">
        <v>17.877954275388699</v>
      </c>
      <c r="K14" s="44"/>
      <c r="L14" s="44"/>
      <c r="M14" s="44"/>
      <c r="N14" s="42">
        <v>2243060.4448000002</v>
      </c>
      <c r="O14" s="42">
        <v>20976809.174899999</v>
      </c>
      <c r="P14" s="42">
        <v>2112</v>
      </c>
      <c r="Q14" s="42">
        <v>2223</v>
      </c>
      <c r="R14" s="43">
        <v>-4.9932523616734201</v>
      </c>
      <c r="S14" s="42">
        <v>67.549010984848493</v>
      </c>
      <c r="T14" s="42">
        <v>70.802765362123296</v>
      </c>
      <c r="U14" s="45">
        <v>-4.8168793737107301</v>
      </c>
    </row>
    <row r="15" spans="1:23" ht="12" thickBot="1">
      <c r="A15" s="68"/>
      <c r="B15" s="70" t="s">
        <v>13</v>
      </c>
      <c r="C15" s="71"/>
      <c r="D15" s="42">
        <v>65461.132899999997</v>
      </c>
      <c r="E15" s="42">
        <v>115327</v>
      </c>
      <c r="F15" s="43">
        <v>56.761324668117602</v>
      </c>
      <c r="G15" s="44"/>
      <c r="H15" s="44"/>
      <c r="I15" s="42">
        <v>12194.188099999999</v>
      </c>
      <c r="J15" s="43">
        <v>18.628134833272998</v>
      </c>
      <c r="K15" s="44"/>
      <c r="L15" s="44"/>
      <c r="M15" s="44"/>
      <c r="N15" s="42">
        <v>1219603.0397999999</v>
      </c>
      <c r="O15" s="42">
        <v>13895232.067399999</v>
      </c>
      <c r="P15" s="42">
        <v>2366</v>
      </c>
      <c r="Q15" s="42">
        <v>2424</v>
      </c>
      <c r="R15" s="43">
        <v>-2.3927392739273898</v>
      </c>
      <c r="S15" s="42">
        <v>27.667427261200299</v>
      </c>
      <c r="T15" s="42">
        <v>28.051171452145201</v>
      </c>
      <c r="U15" s="45">
        <v>-1.38698906595852</v>
      </c>
    </row>
    <row r="16" spans="1:23" ht="12" thickBot="1">
      <c r="A16" s="68"/>
      <c r="B16" s="70" t="s">
        <v>14</v>
      </c>
      <c r="C16" s="71"/>
      <c r="D16" s="42">
        <v>635136.99470000004</v>
      </c>
      <c r="E16" s="42">
        <v>659454</v>
      </c>
      <c r="F16" s="43">
        <v>96.312554734674407</v>
      </c>
      <c r="G16" s="44"/>
      <c r="H16" s="44"/>
      <c r="I16" s="42">
        <v>38096.237500000003</v>
      </c>
      <c r="J16" s="43">
        <v>5.9981134492086001</v>
      </c>
      <c r="K16" s="44"/>
      <c r="L16" s="44"/>
      <c r="M16" s="44"/>
      <c r="N16" s="42">
        <v>8844126.5931000002</v>
      </c>
      <c r="O16" s="42">
        <v>117668628.1798</v>
      </c>
      <c r="P16" s="42">
        <v>41560</v>
      </c>
      <c r="Q16" s="42">
        <v>38984</v>
      </c>
      <c r="R16" s="43">
        <v>6.6078391134824601</v>
      </c>
      <c r="S16" s="42">
        <v>15.282410844562101</v>
      </c>
      <c r="T16" s="42">
        <v>16.046151805869101</v>
      </c>
      <c r="U16" s="45">
        <v>-4.9975162235529096</v>
      </c>
    </row>
    <row r="17" spans="1:21" ht="12" thickBot="1">
      <c r="A17" s="68"/>
      <c r="B17" s="70" t="s">
        <v>15</v>
      </c>
      <c r="C17" s="71"/>
      <c r="D17" s="42">
        <v>1086725.4092999999</v>
      </c>
      <c r="E17" s="42">
        <v>1032135</v>
      </c>
      <c r="F17" s="43">
        <v>105.289076458021</v>
      </c>
      <c r="G17" s="44"/>
      <c r="H17" s="44"/>
      <c r="I17" s="42">
        <v>30676.624400000001</v>
      </c>
      <c r="J17" s="43">
        <v>2.8228496488142301</v>
      </c>
      <c r="K17" s="44"/>
      <c r="L17" s="44"/>
      <c r="M17" s="44"/>
      <c r="N17" s="42">
        <v>9389007.2726000007</v>
      </c>
      <c r="O17" s="42">
        <v>84228901.362000003</v>
      </c>
      <c r="P17" s="42">
        <v>19342</v>
      </c>
      <c r="Q17" s="42">
        <v>18740</v>
      </c>
      <c r="R17" s="43">
        <v>3.2123799359658598</v>
      </c>
      <c r="S17" s="42">
        <v>56.184748697135802</v>
      </c>
      <c r="T17" s="42">
        <v>48.754356990394903</v>
      </c>
      <c r="U17" s="45">
        <v>13.2249264774583</v>
      </c>
    </row>
    <row r="18" spans="1:21" ht="12" thickBot="1">
      <c r="A18" s="68"/>
      <c r="B18" s="70" t="s">
        <v>16</v>
      </c>
      <c r="C18" s="71"/>
      <c r="D18" s="42">
        <v>1165631.2662</v>
      </c>
      <c r="E18" s="42">
        <v>1390769</v>
      </c>
      <c r="F18" s="43">
        <v>83.8119965429198</v>
      </c>
      <c r="G18" s="44"/>
      <c r="H18" s="44"/>
      <c r="I18" s="42">
        <v>175241.67509999999</v>
      </c>
      <c r="J18" s="43">
        <v>15.034057525867</v>
      </c>
      <c r="K18" s="44"/>
      <c r="L18" s="44"/>
      <c r="M18" s="44"/>
      <c r="N18" s="42">
        <v>17965135.0779</v>
      </c>
      <c r="O18" s="42">
        <v>217269403.20030001</v>
      </c>
      <c r="P18" s="42">
        <v>66363</v>
      </c>
      <c r="Q18" s="42">
        <v>66189</v>
      </c>
      <c r="R18" s="43">
        <v>0.26288356071251201</v>
      </c>
      <c r="S18" s="42">
        <v>17.564475177433199</v>
      </c>
      <c r="T18" s="42">
        <v>17.4362324071976</v>
      </c>
      <c r="U18" s="45">
        <v>0.73012583034880696</v>
      </c>
    </row>
    <row r="19" spans="1:21" ht="12" thickBot="1">
      <c r="A19" s="68"/>
      <c r="B19" s="70" t="s">
        <v>17</v>
      </c>
      <c r="C19" s="71"/>
      <c r="D19" s="42">
        <v>568674.39260000002</v>
      </c>
      <c r="E19" s="42">
        <v>540186</v>
      </c>
      <c r="F19" s="43">
        <v>105.27381172411</v>
      </c>
      <c r="G19" s="44"/>
      <c r="H19" s="44"/>
      <c r="I19" s="42">
        <v>14056.714599999999</v>
      </c>
      <c r="J19" s="43">
        <v>2.4718388559281199</v>
      </c>
      <c r="K19" s="44"/>
      <c r="L19" s="44"/>
      <c r="M19" s="44"/>
      <c r="N19" s="42">
        <v>7187645.2936000004</v>
      </c>
      <c r="O19" s="42">
        <v>75393105.781100005</v>
      </c>
      <c r="P19" s="42">
        <v>10647</v>
      </c>
      <c r="Q19" s="42">
        <v>11588</v>
      </c>
      <c r="R19" s="43">
        <v>-8.1204694511563602</v>
      </c>
      <c r="S19" s="42">
        <v>53.411702132056</v>
      </c>
      <c r="T19" s="42">
        <v>71.792651958923003</v>
      </c>
      <c r="U19" s="45">
        <v>-34.413712900258602</v>
      </c>
    </row>
    <row r="20" spans="1:21" ht="12" thickBot="1">
      <c r="A20" s="68"/>
      <c r="B20" s="70" t="s">
        <v>18</v>
      </c>
      <c r="C20" s="71"/>
      <c r="D20" s="42">
        <v>1044521.8358</v>
      </c>
      <c r="E20" s="42">
        <v>1296041</v>
      </c>
      <c r="F20" s="43">
        <v>80.593271030777601</v>
      </c>
      <c r="G20" s="44"/>
      <c r="H20" s="44"/>
      <c r="I20" s="42">
        <v>7034.8654999999999</v>
      </c>
      <c r="J20" s="43">
        <v>0.67350104697543201</v>
      </c>
      <c r="K20" s="44"/>
      <c r="L20" s="44"/>
      <c r="M20" s="44"/>
      <c r="N20" s="42">
        <v>12872261.353399999</v>
      </c>
      <c r="O20" s="42">
        <v>129142830.10519999</v>
      </c>
      <c r="P20" s="42">
        <v>37643</v>
      </c>
      <c r="Q20" s="42">
        <v>34725</v>
      </c>
      <c r="R20" s="43">
        <v>8.4031677465802801</v>
      </c>
      <c r="S20" s="42">
        <v>27.748102855776601</v>
      </c>
      <c r="T20" s="42">
        <v>25.450309598272099</v>
      </c>
      <c r="U20" s="45">
        <v>8.2809021915750503</v>
      </c>
    </row>
    <row r="21" spans="1:21" ht="12" thickBot="1">
      <c r="A21" s="68"/>
      <c r="B21" s="70" t="s">
        <v>19</v>
      </c>
      <c r="C21" s="71"/>
      <c r="D21" s="42">
        <v>295748.51779999997</v>
      </c>
      <c r="E21" s="42">
        <v>374563</v>
      </c>
      <c r="F21" s="43">
        <v>78.958284133777198</v>
      </c>
      <c r="G21" s="44"/>
      <c r="H21" s="44"/>
      <c r="I21" s="42">
        <v>35518.958400000003</v>
      </c>
      <c r="J21" s="43">
        <v>12.0098517024588</v>
      </c>
      <c r="K21" s="44"/>
      <c r="L21" s="44"/>
      <c r="M21" s="44"/>
      <c r="N21" s="42">
        <v>4165035.1759000001</v>
      </c>
      <c r="O21" s="42">
        <v>45835242.761699997</v>
      </c>
      <c r="P21" s="42">
        <v>28064</v>
      </c>
      <c r="Q21" s="42">
        <v>28857</v>
      </c>
      <c r="R21" s="43">
        <v>-2.7480334061059799</v>
      </c>
      <c r="S21" s="42">
        <v>10.538359385689899</v>
      </c>
      <c r="T21" s="42">
        <v>10.5840793984129</v>
      </c>
      <c r="U21" s="45">
        <v>-0.43384374217767901</v>
      </c>
    </row>
    <row r="22" spans="1:21" ht="12" thickBot="1">
      <c r="A22" s="68"/>
      <c r="B22" s="70" t="s">
        <v>20</v>
      </c>
      <c r="C22" s="71"/>
      <c r="D22" s="42">
        <v>847002.04819999996</v>
      </c>
      <c r="E22" s="42">
        <v>881482</v>
      </c>
      <c r="F22" s="43">
        <v>96.088411130346401</v>
      </c>
      <c r="G22" s="44"/>
      <c r="H22" s="44"/>
      <c r="I22" s="42">
        <v>111629.7225</v>
      </c>
      <c r="J22" s="43">
        <v>13.179392273871001</v>
      </c>
      <c r="K22" s="44"/>
      <c r="L22" s="44"/>
      <c r="M22" s="44"/>
      <c r="N22" s="42">
        <v>12103699.522600001</v>
      </c>
      <c r="O22" s="42">
        <v>158271976.9052</v>
      </c>
      <c r="P22" s="42">
        <v>58431</v>
      </c>
      <c r="Q22" s="42">
        <v>58264</v>
      </c>
      <c r="R22" s="43">
        <v>0.28662639022380998</v>
      </c>
      <c r="S22" s="42">
        <v>14.495765059643</v>
      </c>
      <c r="T22" s="42">
        <v>14.756395712618399</v>
      </c>
      <c r="U22" s="45">
        <v>-1.7979779052920699</v>
      </c>
    </row>
    <row r="23" spans="1:21" ht="12" thickBot="1">
      <c r="A23" s="68"/>
      <c r="B23" s="70" t="s">
        <v>21</v>
      </c>
      <c r="C23" s="71"/>
      <c r="D23" s="42">
        <v>1950932.8022</v>
      </c>
      <c r="E23" s="42">
        <v>2429816</v>
      </c>
      <c r="F23" s="43">
        <v>80.291380178581406</v>
      </c>
      <c r="G23" s="44"/>
      <c r="H23" s="44"/>
      <c r="I23" s="42">
        <v>134090.524</v>
      </c>
      <c r="J23" s="43">
        <v>6.8731492878068696</v>
      </c>
      <c r="K23" s="44"/>
      <c r="L23" s="44"/>
      <c r="M23" s="44"/>
      <c r="N23" s="42">
        <v>29695189.286499999</v>
      </c>
      <c r="O23" s="42">
        <v>335381175.42549998</v>
      </c>
      <c r="P23" s="42">
        <v>70711</v>
      </c>
      <c r="Q23" s="42">
        <v>70157</v>
      </c>
      <c r="R23" s="43">
        <v>0.78965748250352497</v>
      </c>
      <c r="S23" s="42">
        <v>27.5902306882946</v>
      </c>
      <c r="T23" s="42">
        <v>28.894112011631101</v>
      </c>
      <c r="U23" s="45">
        <v>-4.7258804685878602</v>
      </c>
    </row>
    <row r="24" spans="1:21" ht="12" thickBot="1">
      <c r="A24" s="68"/>
      <c r="B24" s="70" t="s">
        <v>22</v>
      </c>
      <c r="C24" s="71"/>
      <c r="D24" s="42">
        <v>248488.92610000001</v>
      </c>
      <c r="E24" s="42">
        <v>344394</v>
      </c>
      <c r="F24" s="43">
        <v>72.152513139020996</v>
      </c>
      <c r="G24" s="44"/>
      <c r="H24" s="44"/>
      <c r="I24" s="42">
        <v>40199.787400000001</v>
      </c>
      <c r="J24" s="43">
        <v>16.177697747312202</v>
      </c>
      <c r="K24" s="44"/>
      <c r="L24" s="44"/>
      <c r="M24" s="44"/>
      <c r="N24" s="42">
        <v>3571757.8561999998</v>
      </c>
      <c r="O24" s="42">
        <v>38866191.149499997</v>
      </c>
      <c r="P24" s="42">
        <v>29532</v>
      </c>
      <c r="Q24" s="42">
        <v>30030</v>
      </c>
      <c r="R24" s="43">
        <v>-1.6583416583416599</v>
      </c>
      <c r="S24" s="42">
        <v>8.4142261309765694</v>
      </c>
      <c r="T24" s="42">
        <v>8.4596407492507506</v>
      </c>
      <c r="U24" s="45">
        <v>-0.539736127449574</v>
      </c>
    </row>
    <row r="25" spans="1:21" ht="12" thickBot="1">
      <c r="A25" s="68"/>
      <c r="B25" s="70" t="s">
        <v>23</v>
      </c>
      <c r="C25" s="71"/>
      <c r="D25" s="42">
        <v>201017.86670000001</v>
      </c>
      <c r="E25" s="42">
        <v>247005</v>
      </c>
      <c r="F25" s="43">
        <v>81.382104289386902</v>
      </c>
      <c r="G25" s="44"/>
      <c r="H25" s="44"/>
      <c r="I25" s="42">
        <v>22727.032599999999</v>
      </c>
      <c r="J25" s="43">
        <v>11.305976415478501</v>
      </c>
      <c r="K25" s="44"/>
      <c r="L25" s="44"/>
      <c r="M25" s="44"/>
      <c r="N25" s="42">
        <v>2742877.8332000002</v>
      </c>
      <c r="O25" s="42">
        <v>29039728.286600001</v>
      </c>
      <c r="P25" s="42">
        <v>16282</v>
      </c>
      <c r="Q25" s="42">
        <v>16772</v>
      </c>
      <c r="R25" s="43">
        <v>-2.92153589315526</v>
      </c>
      <c r="S25" s="42">
        <v>12.346018099742</v>
      </c>
      <c r="T25" s="42">
        <v>11.8396536370141</v>
      </c>
      <c r="U25" s="45">
        <v>4.10143949763492</v>
      </c>
    </row>
    <row r="26" spans="1:21" ht="12" thickBot="1">
      <c r="A26" s="68"/>
      <c r="B26" s="70" t="s">
        <v>24</v>
      </c>
      <c r="C26" s="71"/>
      <c r="D26" s="42">
        <v>369955.75270000001</v>
      </c>
      <c r="E26" s="42">
        <v>491328</v>
      </c>
      <c r="F26" s="43">
        <v>75.297103503158795</v>
      </c>
      <c r="G26" s="44"/>
      <c r="H26" s="44"/>
      <c r="I26" s="42">
        <v>78329.476500000004</v>
      </c>
      <c r="J26" s="43">
        <v>21.172660765061298</v>
      </c>
      <c r="K26" s="44"/>
      <c r="L26" s="44"/>
      <c r="M26" s="44"/>
      <c r="N26" s="42">
        <v>5286332.1950000003</v>
      </c>
      <c r="O26" s="42">
        <v>73272989.780599996</v>
      </c>
      <c r="P26" s="42">
        <v>31241</v>
      </c>
      <c r="Q26" s="42">
        <v>32789</v>
      </c>
      <c r="R26" s="43">
        <v>-4.7210954893409403</v>
      </c>
      <c r="S26" s="42">
        <v>11.8419945808393</v>
      </c>
      <c r="T26" s="42">
        <v>11.902174149867299</v>
      </c>
      <c r="U26" s="45">
        <v>-0.50818777712858498</v>
      </c>
    </row>
    <row r="27" spans="1:21" ht="12" thickBot="1">
      <c r="A27" s="68"/>
      <c r="B27" s="70" t="s">
        <v>25</v>
      </c>
      <c r="C27" s="71"/>
      <c r="D27" s="42">
        <v>266404.92099999997</v>
      </c>
      <c r="E27" s="42">
        <v>293817</v>
      </c>
      <c r="F27" s="43">
        <v>90.670356378289895</v>
      </c>
      <c r="G27" s="44"/>
      <c r="H27" s="44"/>
      <c r="I27" s="42">
        <v>80128.030799999993</v>
      </c>
      <c r="J27" s="43">
        <v>30.077534040746901</v>
      </c>
      <c r="K27" s="44"/>
      <c r="L27" s="44"/>
      <c r="M27" s="44"/>
      <c r="N27" s="42">
        <v>3715858.9553999999</v>
      </c>
      <c r="O27" s="42">
        <v>33769886.936399996</v>
      </c>
      <c r="P27" s="42">
        <v>35247</v>
      </c>
      <c r="Q27" s="42">
        <v>35815</v>
      </c>
      <c r="R27" s="43">
        <v>-1.5859276839313099</v>
      </c>
      <c r="S27" s="42">
        <v>7.5582296649360199</v>
      </c>
      <c r="T27" s="42">
        <v>7.4109548457350298</v>
      </c>
      <c r="U27" s="45">
        <v>1.9485359102572599</v>
      </c>
    </row>
    <row r="28" spans="1:21" ht="12" thickBot="1">
      <c r="A28" s="68"/>
      <c r="B28" s="70" t="s">
        <v>26</v>
      </c>
      <c r="C28" s="71"/>
      <c r="D28" s="42">
        <v>871038.60179999995</v>
      </c>
      <c r="E28" s="42">
        <v>958803</v>
      </c>
      <c r="F28" s="43">
        <v>90.846461869643704</v>
      </c>
      <c r="G28" s="44"/>
      <c r="H28" s="44"/>
      <c r="I28" s="42">
        <v>41960.639799999997</v>
      </c>
      <c r="J28" s="43">
        <v>4.8173111631664103</v>
      </c>
      <c r="K28" s="44"/>
      <c r="L28" s="44"/>
      <c r="M28" s="44"/>
      <c r="N28" s="42">
        <v>11708464.7119</v>
      </c>
      <c r="O28" s="42">
        <v>114453878.25120001</v>
      </c>
      <c r="P28" s="42">
        <v>48444</v>
      </c>
      <c r="Q28" s="42">
        <v>48331</v>
      </c>
      <c r="R28" s="43">
        <v>0.23380439055678001</v>
      </c>
      <c r="S28" s="42">
        <v>17.980319581372299</v>
      </c>
      <c r="T28" s="42">
        <v>18.007261540212301</v>
      </c>
      <c r="U28" s="45">
        <v>-0.14984137917043799</v>
      </c>
    </row>
    <row r="29" spans="1:21" ht="12" thickBot="1">
      <c r="A29" s="68"/>
      <c r="B29" s="70" t="s">
        <v>27</v>
      </c>
      <c r="C29" s="71"/>
      <c r="D29" s="42">
        <v>634022.92209999997</v>
      </c>
      <c r="E29" s="42">
        <v>676544</v>
      </c>
      <c r="F29" s="43">
        <v>93.714957504611704</v>
      </c>
      <c r="G29" s="44"/>
      <c r="H29" s="44"/>
      <c r="I29" s="42">
        <v>80431.1152</v>
      </c>
      <c r="J29" s="43">
        <v>12.6858371198312</v>
      </c>
      <c r="K29" s="44"/>
      <c r="L29" s="44"/>
      <c r="M29" s="44"/>
      <c r="N29" s="42">
        <v>8506852.7534999996</v>
      </c>
      <c r="O29" s="42">
        <v>83461077.617200002</v>
      </c>
      <c r="P29" s="42">
        <v>95173</v>
      </c>
      <c r="Q29" s="42">
        <v>95783</v>
      </c>
      <c r="R29" s="43">
        <v>-0.636856227096672</v>
      </c>
      <c r="S29" s="42">
        <v>6.6617940182614799</v>
      </c>
      <c r="T29" s="42">
        <v>6.5235723332950499</v>
      </c>
      <c r="U29" s="45">
        <v>2.0748417706631601</v>
      </c>
    </row>
    <row r="30" spans="1:21" ht="12" thickBot="1">
      <c r="A30" s="68"/>
      <c r="B30" s="70" t="s">
        <v>28</v>
      </c>
      <c r="C30" s="71"/>
      <c r="D30" s="42">
        <v>951745.745</v>
      </c>
      <c r="E30" s="42">
        <v>1024704</v>
      </c>
      <c r="F30" s="43">
        <v>92.880065365217703</v>
      </c>
      <c r="G30" s="44"/>
      <c r="H30" s="44"/>
      <c r="I30" s="42">
        <v>152066.65280000001</v>
      </c>
      <c r="J30" s="43">
        <v>15.9776551246888</v>
      </c>
      <c r="K30" s="44"/>
      <c r="L30" s="44"/>
      <c r="M30" s="44"/>
      <c r="N30" s="42">
        <v>12623298.8024</v>
      </c>
      <c r="O30" s="42">
        <v>162612413.04879999</v>
      </c>
      <c r="P30" s="42">
        <v>71530</v>
      </c>
      <c r="Q30" s="42">
        <v>68228</v>
      </c>
      <c r="R30" s="43">
        <v>4.83965527349475</v>
      </c>
      <c r="S30" s="42">
        <v>13.3055465538935</v>
      </c>
      <c r="T30" s="42">
        <v>13.3962799012136</v>
      </c>
      <c r="U30" s="45">
        <v>-0.68192123452124198</v>
      </c>
    </row>
    <row r="31" spans="1:21" ht="12" thickBot="1">
      <c r="A31" s="68"/>
      <c r="B31" s="70" t="s">
        <v>29</v>
      </c>
      <c r="C31" s="71"/>
      <c r="D31" s="42">
        <v>928224.66949999996</v>
      </c>
      <c r="E31" s="42">
        <v>1064351</v>
      </c>
      <c r="F31" s="43">
        <v>87.210391073997201</v>
      </c>
      <c r="G31" s="44"/>
      <c r="H31" s="44"/>
      <c r="I31" s="42">
        <v>38590.0651</v>
      </c>
      <c r="J31" s="43">
        <v>4.15740567644976</v>
      </c>
      <c r="K31" s="44"/>
      <c r="L31" s="44"/>
      <c r="M31" s="44"/>
      <c r="N31" s="42">
        <v>11391475.691099999</v>
      </c>
      <c r="O31" s="42">
        <v>127902330.8028</v>
      </c>
      <c r="P31" s="42">
        <v>37545</v>
      </c>
      <c r="Q31" s="42">
        <v>32011</v>
      </c>
      <c r="R31" s="43">
        <v>17.287807316235099</v>
      </c>
      <c r="S31" s="42">
        <v>24.722990265015302</v>
      </c>
      <c r="T31" s="42">
        <v>29.581900715379099</v>
      </c>
      <c r="U31" s="45">
        <v>-19.653409228735001</v>
      </c>
    </row>
    <row r="32" spans="1:21" ht="12" thickBot="1">
      <c r="A32" s="68"/>
      <c r="B32" s="70" t="s">
        <v>30</v>
      </c>
      <c r="C32" s="71"/>
      <c r="D32" s="42">
        <v>110640.4978</v>
      </c>
      <c r="E32" s="42">
        <v>129853</v>
      </c>
      <c r="F32" s="43">
        <v>85.204421769231402</v>
      </c>
      <c r="G32" s="44"/>
      <c r="H32" s="44"/>
      <c r="I32" s="42">
        <v>29184.3914</v>
      </c>
      <c r="J32" s="43">
        <v>26.3776754265471</v>
      </c>
      <c r="K32" s="44"/>
      <c r="L32" s="44"/>
      <c r="M32" s="44"/>
      <c r="N32" s="42">
        <v>1659377.1532999999</v>
      </c>
      <c r="O32" s="42">
        <v>19360043.139699999</v>
      </c>
      <c r="P32" s="42">
        <v>25405</v>
      </c>
      <c r="Q32" s="42">
        <v>29213</v>
      </c>
      <c r="R32" s="43">
        <v>-13.035292506760699</v>
      </c>
      <c r="S32" s="42">
        <v>4.3550678134225498</v>
      </c>
      <c r="T32" s="42">
        <v>4.1417395200766798</v>
      </c>
      <c r="U32" s="45">
        <v>4.8983919995088696</v>
      </c>
    </row>
    <row r="33" spans="1:21" ht="12" thickBot="1">
      <c r="A33" s="68"/>
      <c r="B33" s="70" t="s">
        <v>31</v>
      </c>
      <c r="C33" s="71"/>
      <c r="D33" s="42">
        <v>146.6669</v>
      </c>
      <c r="E33" s="44"/>
      <c r="F33" s="44"/>
      <c r="G33" s="44"/>
      <c r="H33" s="44"/>
      <c r="I33" s="42">
        <v>28.651900000000001</v>
      </c>
      <c r="J33" s="43">
        <v>19.535355284662</v>
      </c>
      <c r="K33" s="44"/>
      <c r="L33" s="44"/>
      <c r="M33" s="44"/>
      <c r="N33" s="42">
        <v>1509.1845000000001</v>
      </c>
      <c r="O33" s="42">
        <v>16421.504700000001</v>
      </c>
      <c r="P33" s="42">
        <v>28</v>
      </c>
      <c r="Q33" s="42">
        <v>33</v>
      </c>
      <c r="R33" s="43">
        <v>-15.151515151515101</v>
      </c>
      <c r="S33" s="42">
        <v>5.23810357142857</v>
      </c>
      <c r="T33" s="42">
        <v>5.9052212121212104</v>
      </c>
      <c r="U33" s="45">
        <v>-12.7358619698064</v>
      </c>
    </row>
    <row r="34" spans="1:21" ht="12" thickBot="1">
      <c r="A34" s="68"/>
      <c r="B34" s="70" t="s">
        <v>40</v>
      </c>
      <c r="C34" s="71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2">
        <v>25.9</v>
      </c>
      <c r="P34" s="44"/>
      <c r="Q34" s="44"/>
      <c r="R34" s="44"/>
      <c r="S34" s="44"/>
      <c r="T34" s="44"/>
      <c r="U34" s="46"/>
    </row>
    <row r="35" spans="1:21" ht="12" thickBot="1">
      <c r="A35" s="68"/>
      <c r="B35" s="70" t="s">
        <v>32</v>
      </c>
      <c r="C35" s="71"/>
      <c r="D35" s="42">
        <v>152485.155</v>
      </c>
      <c r="E35" s="42">
        <v>177102</v>
      </c>
      <c r="F35" s="43">
        <v>86.100188027238602</v>
      </c>
      <c r="G35" s="44"/>
      <c r="H35" s="44"/>
      <c r="I35" s="42">
        <v>23688.475600000002</v>
      </c>
      <c r="J35" s="43">
        <v>15.534938860114</v>
      </c>
      <c r="K35" s="44"/>
      <c r="L35" s="44"/>
      <c r="M35" s="44"/>
      <c r="N35" s="42">
        <v>2195758.7154999999</v>
      </c>
      <c r="O35" s="42">
        <v>15858764.6898</v>
      </c>
      <c r="P35" s="42">
        <v>12390</v>
      </c>
      <c r="Q35" s="42">
        <v>14318</v>
      </c>
      <c r="R35" s="43">
        <v>-13.4655678167342</v>
      </c>
      <c r="S35" s="42">
        <v>12.3071150121065</v>
      </c>
      <c r="T35" s="42">
        <v>12.1658725240955</v>
      </c>
      <c r="U35" s="45">
        <v>1.1476490458735</v>
      </c>
    </row>
    <row r="36" spans="1:21" ht="12" customHeight="1" thickBot="1">
      <c r="A36" s="68"/>
      <c r="B36" s="70" t="s">
        <v>41</v>
      </c>
      <c r="C36" s="71"/>
      <c r="D36" s="44"/>
      <c r="E36" s="42">
        <v>603538</v>
      </c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6"/>
    </row>
    <row r="37" spans="1:21" ht="12" thickBot="1">
      <c r="A37" s="68"/>
      <c r="B37" s="70" t="s">
        <v>42</v>
      </c>
      <c r="C37" s="71"/>
      <c r="D37" s="44"/>
      <c r="E37" s="42">
        <v>216678</v>
      </c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6"/>
    </row>
    <row r="38" spans="1:21" ht="12" thickBot="1">
      <c r="A38" s="68"/>
      <c r="B38" s="70" t="s">
        <v>43</v>
      </c>
      <c r="C38" s="71"/>
      <c r="D38" s="44"/>
      <c r="E38" s="42">
        <v>233421</v>
      </c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6"/>
    </row>
    <row r="39" spans="1:21" ht="12" customHeight="1" thickBot="1">
      <c r="A39" s="68"/>
      <c r="B39" s="70" t="s">
        <v>33</v>
      </c>
      <c r="C39" s="71"/>
      <c r="D39" s="42">
        <v>263094.86290000001</v>
      </c>
      <c r="E39" s="42">
        <v>426180</v>
      </c>
      <c r="F39" s="43">
        <v>61.733273006710803</v>
      </c>
      <c r="G39" s="44"/>
      <c r="H39" s="44"/>
      <c r="I39" s="42">
        <v>14997.9678</v>
      </c>
      <c r="J39" s="43">
        <v>5.7005931756640198</v>
      </c>
      <c r="K39" s="44"/>
      <c r="L39" s="44"/>
      <c r="M39" s="44"/>
      <c r="N39" s="42">
        <v>4608620.1440000003</v>
      </c>
      <c r="O39" s="42">
        <v>46575436.873099998</v>
      </c>
      <c r="P39" s="42">
        <v>460</v>
      </c>
      <c r="Q39" s="42">
        <v>499</v>
      </c>
      <c r="R39" s="43">
        <v>-7.8156312625250504</v>
      </c>
      <c r="S39" s="42">
        <v>571.94535413043502</v>
      </c>
      <c r="T39" s="42">
        <v>585.14637755511001</v>
      </c>
      <c r="U39" s="45">
        <v>-2.30809173102661</v>
      </c>
    </row>
    <row r="40" spans="1:21" ht="12" thickBot="1">
      <c r="A40" s="68"/>
      <c r="B40" s="70" t="s">
        <v>34</v>
      </c>
      <c r="C40" s="71"/>
      <c r="D40" s="42">
        <v>280482.0626</v>
      </c>
      <c r="E40" s="42">
        <v>381016</v>
      </c>
      <c r="F40" s="43">
        <v>73.614247853108495</v>
      </c>
      <c r="G40" s="44"/>
      <c r="H40" s="44"/>
      <c r="I40" s="42">
        <v>23954.680799999998</v>
      </c>
      <c r="J40" s="43">
        <v>8.5405393050614293</v>
      </c>
      <c r="K40" s="44"/>
      <c r="L40" s="44"/>
      <c r="M40" s="44"/>
      <c r="N40" s="42">
        <v>4378075.0881000003</v>
      </c>
      <c r="O40" s="42">
        <v>60702229.561499998</v>
      </c>
      <c r="P40" s="42">
        <v>1677</v>
      </c>
      <c r="Q40" s="42">
        <v>1718</v>
      </c>
      <c r="R40" s="43">
        <v>-2.38649592549476</v>
      </c>
      <c r="S40" s="42">
        <v>167.25227346451999</v>
      </c>
      <c r="T40" s="42">
        <v>166.967853608848</v>
      </c>
      <c r="U40" s="45">
        <v>0.17005440331596</v>
      </c>
    </row>
    <row r="41" spans="1:21" ht="12" thickBot="1">
      <c r="A41" s="68"/>
      <c r="B41" s="70" t="s">
        <v>44</v>
      </c>
      <c r="C41" s="71"/>
      <c r="D41" s="44"/>
      <c r="E41" s="42">
        <v>194374</v>
      </c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6"/>
    </row>
    <row r="42" spans="1:21" ht="12" thickBot="1">
      <c r="A42" s="68"/>
      <c r="B42" s="70" t="s">
        <v>45</v>
      </c>
      <c r="C42" s="71"/>
      <c r="D42" s="44"/>
      <c r="E42" s="42">
        <v>72863</v>
      </c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6"/>
    </row>
    <row r="43" spans="1:21" ht="12" thickBot="1">
      <c r="A43" s="69"/>
      <c r="B43" s="70" t="s">
        <v>35</v>
      </c>
      <c r="C43" s="71"/>
      <c r="D43" s="47">
        <v>81453.6685</v>
      </c>
      <c r="E43" s="48"/>
      <c r="F43" s="48"/>
      <c r="G43" s="48"/>
      <c r="H43" s="48"/>
      <c r="I43" s="47">
        <v>13937.125899999999</v>
      </c>
      <c r="J43" s="49">
        <v>17.110495029453499</v>
      </c>
      <c r="K43" s="48"/>
      <c r="L43" s="48"/>
      <c r="M43" s="48"/>
      <c r="N43" s="47">
        <v>966621.95109999995</v>
      </c>
      <c r="O43" s="47">
        <v>5765766.5521</v>
      </c>
      <c r="P43" s="47">
        <v>33</v>
      </c>
      <c r="Q43" s="47">
        <v>41</v>
      </c>
      <c r="R43" s="49">
        <v>-19.512195121951201</v>
      </c>
      <c r="S43" s="47">
        <v>2468.2929848484901</v>
      </c>
      <c r="T43" s="47">
        <v>2329.20280731707</v>
      </c>
      <c r="U43" s="50">
        <v>5.6350756731559501</v>
      </c>
    </row>
  </sheetData>
  <mergeCells count="41">
    <mergeCell ref="B23:C23"/>
    <mergeCell ref="B24:C24"/>
    <mergeCell ref="B43:C43"/>
    <mergeCell ref="B37:C37"/>
    <mergeCell ref="B38:C38"/>
    <mergeCell ref="B39:C39"/>
    <mergeCell ref="B40:C40"/>
    <mergeCell ref="B41:C41"/>
    <mergeCell ref="B42:C42"/>
    <mergeCell ref="B21:C21"/>
    <mergeCell ref="B22:C22"/>
    <mergeCell ref="B17:C17"/>
    <mergeCell ref="B18:C18"/>
    <mergeCell ref="B36:C36"/>
    <mergeCell ref="B25:C25"/>
    <mergeCell ref="B26:C26"/>
    <mergeCell ref="B27:C27"/>
    <mergeCell ref="B28:C28"/>
    <mergeCell ref="B31:C31"/>
    <mergeCell ref="B32:C32"/>
    <mergeCell ref="B33:C33"/>
    <mergeCell ref="B34:C34"/>
    <mergeCell ref="B35:C35"/>
    <mergeCell ref="B29:C29"/>
    <mergeCell ref="B30:C30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9:C19"/>
    <mergeCell ref="B20:C20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B2" sqref="B2:B31"/>
    </sheetView>
  </sheetViews>
  <sheetFormatPr defaultRowHeight="13.5"/>
  <cols>
    <col min="1" max="1" width="3" style="28" bestFit="1" customWidth="1"/>
    <col min="2" max="2" width="5.125" style="54" bestFit="1" customWidth="1"/>
    <col min="3" max="3" width="9" style="54"/>
    <col min="4" max="7" width="9.75" style="74" bestFit="1" customWidth="1"/>
    <col min="8" max="8" width="11" style="74" bestFit="1" customWidth="1"/>
    <col min="9" max="16384" width="9" style="3"/>
  </cols>
  <sheetData>
    <row r="1" spans="1:8" ht="14.25">
      <c r="A1" s="51" t="s">
        <v>53</v>
      </c>
      <c r="B1" s="52" t="s">
        <v>36</v>
      </c>
      <c r="C1" s="52" t="s">
        <v>37</v>
      </c>
      <c r="D1" s="72" t="s">
        <v>38</v>
      </c>
      <c r="E1" s="72" t="s">
        <v>39</v>
      </c>
      <c r="F1" s="72" t="s">
        <v>46</v>
      </c>
      <c r="G1" s="72" t="s">
        <v>39</v>
      </c>
      <c r="H1" s="72" t="s">
        <v>47</v>
      </c>
    </row>
    <row r="2" spans="1:8" ht="14.25">
      <c r="A2" s="53">
        <v>1</v>
      </c>
      <c r="B2" s="53">
        <v>12</v>
      </c>
      <c r="C2" s="73" t="s">
        <v>71</v>
      </c>
      <c r="D2" s="53">
        <v>502118.93658034102</v>
      </c>
      <c r="E2" s="53">
        <v>397418.908559829</v>
      </c>
      <c r="F2" s="53">
        <v>104700.02802051201</v>
      </c>
      <c r="G2" s="53">
        <v>397418.908559829</v>
      </c>
      <c r="H2" s="53">
        <v>0.208516390028162</v>
      </c>
    </row>
    <row r="3" spans="1:8" ht="14.25">
      <c r="A3" s="53">
        <v>2</v>
      </c>
      <c r="B3" s="53">
        <v>13</v>
      </c>
      <c r="C3" s="73" t="s">
        <v>72</v>
      </c>
      <c r="D3" s="53">
        <v>71895.841195605404</v>
      </c>
      <c r="E3" s="53">
        <v>56947.328441963502</v>
      </c>
      <c r="F3" s="53">
        <v>14948.5127536419</v>
      </c>
      <c r="G3" s="53">
        <v>56947.328441963502</v>
      </c>
      <c r="H3" s="53">
        <v>0.20791901875063701</v>
      </c>
    </row>
    <row r="4" spans="1:8" ht="14.25">
      <c r="A4" s="53">
        <v>3</v>
      </c>
      <c r="B4" s="53">
        <v>14</v>
      </c>
      <c r="C4" s="73" t="s">
        <v>73</v>
      </c>
      <c r="D4" s="53">
        <v>80708.391575213594</v>
      </c>
      <c r="E4" s="53">
        <v>59240.777920512803</v>
      </c>
      <c r="F4" s="53">
        <v>21467.613654700799</v>
      </c>
      <c r="G4" s="53">
        <v>59240.777920512803</v>
      </c>
      <c r="H4" s="53">
        <v>0.26598985849810602</v>
      </c>
    </row>
    <row r="5" spans="1:8" ht="14.25">
      <c r="A5" s="53">
        <v>4</v>
      </c>
      <c r="B5" s="53">
        <v>15</v>
      </c>
      <c r="C5" s="73" t="s">
        <v>74</v>
      </c>
      <c r="D5" s="53">
        <v>38790.246943703103</v>
      </c>
      <c r="E5" s="53">
        <v>29385.5968073519</v>
      </c>
      <c r="F5" s="53">
        <v>9404.6501363512507</v>
      </c>
      <c r="G5" s="53">
        <v>29385.5968073519</v>
      </c>
      <c r="H5" s="53">
        <v>0.24244883385249699</v>
      </c>
    </row>
    <row r="6" spans="1:8" ht="14.25">
      <c r="A6" s="53">
        <v>5</v>
      </c>
      <c r="B6" s="53">
        <v>16</v>
      </c>
      <c r="C6" s="73" t="s">
        <v>75</v>
      </c>
      <c r="D6" s="53">
        <v>145171.58511794801</v>
      </c>
      <c r="E6" s="53">
        <v>131743.032405128</v>
      </c>
      <c r="F6" s="53">
        <v>13428.552712820499</v>
      </c>
      <c r="G6" s="53">
        <v>131743.032405128</v>
      </c>
      <c r="H6" s="53">
        <v>9.2501247416359803E-2</v>
      </c>
    </row>
    <row r="7" spans="1:8" ht="14.25">
      <c r="A7" s="53">
        <v>6</v>
      </c>
      <c r="B7" s="53">
        <v>17</v>
      </c>
      <c r="C7" s="73" t="s">
        <v>76</v>
      </c>
      <c r="D7" s="53">
        <v>218501.131942735</v>
      </c>
      <c r="E7" s="53">
        <v>161321.23889914501</v>
      </c>
      <c r="F7" s="53">
        <v>57179.893043589698</v>
      </c>
      <c r="G7" s="53">
        <v>161321.23889914501</v>
      </c>
      <c r="H7" s="53">
        <v>0.26169151864428503</v>
      </c>
    </row>
    <row r="8" spans="1:8" ht="14.25">
      <c r="A8" s="53">
        <v>7</v>
      </c>
      <c r="B8" s="53">
        <v>18</v>
      </c>
      <c r="C8" s="73" t="s">
        <v>77</v>
      </c>
      <c r="D8" s="53">
        <v>142663.494029914</v>
      </c>
      <c r="E8" s="53">
        <v>117158.19670512799</v>
      </c>
      <c r="F8" s="53">
        <v>25505.297324786301</v>
      </c>
      <c r="G8" s="53">
        <v>117158.19670512799</v>
      </c>
      <c r="H8" s="53">
        <v>0.17877942425438001</v>
      </c>
    </row>
    <row r="9" spans="1:8" ht="14.25">
      <c r="A9" s="53">
        <v>8</v>
      </c>
      <c r="B9" s="53">
        <v>19</v>
      </c>
      <c r="C9" s="73" t="s">
        <v>78</v>
      </c>
      <c r="D9" s="53">
        <v>65461.1625564102</v>
      </c>
      <c r="E9" s="53">
        <v>53266.945025640998</v>
      </c>
      <c r="F9" s="53">
        <v>12194.2175307692</v>
      </c>
      <c r="G9" s="53">
        <v>53266.945025640998</v>
      </c>
      <c r="H9" s="53">
        <v>0.18628171353145501</v>
      </c>
    </row>
    <row r="10" spans="1:8" ht="14.25">
      <c r="A10" s="53">
        <v>9</v>
      </c>
      <c r="B10" s="53">
        <v>21</v>
      </c>
      <c r="C10" s="73" t="s">
        <v>79</v>
      </c>
      <c r="D10" s="53">
        <v>635136.78630000004</v>
      </c>
      <c r="E10" s="53">
        <v>597040.75719999999</v>
      </c>
      <c r="F10" s="53">
        <v>38096.0291</v>
      </c>
      <c r="G10" s="53">
        <v>597040.75719999999</v>
      </c>
      <c r="H10" s="53">
        <v>5.9980826054697602E-2</v>
      </c>
    </row>
    <row r="11" spans="1:8" ht="14.25">
      <c r="A11" s="53">
        <v>10</v>
      </c>
      <c r="B11" s="53">
        <v>22</v>
      </c>
      <c r="C11" s="73" t="s">
        <v>80</v>
      </c>
      <c r="D11" s="53">
        <v>1086725.4300837601</v>
      </c>
      <c r="E11" s="53">
        <v>1056048.78764017</v>
      </c>
      <c r="F11" s="53">
        <v>30676.642443589699</v>
      </c>
      <c r="G11" s="53">
        <v>1056048.78764017</v>
      </c>
      <c r="H11" s="53">
        <v>2.8228512551901199E-2</v>
      </c>
    </row>
    <row r="12" spans="1:8" ht="14.25">
      <c r="A12" s="53">
        <v>11</v>
      </c>
      <c r="B12" s="53">
        <v>23</v>
      </c>
      <c r="C12" s="73" t="s">
        <v>81</v>
      </c>
      <c r="D12" s="53">
        <v>1165631.2594999999</v>
      </c>
      <c r="E12" s="53">
        <v>990389.60400000005</v>
      </c>
      <c r="F12" s="53">
        <v>175241.65549999999</v>
      </c>
      <c r="G12" s="53">
        <v>990389.60400000005</v>
      </c>
      <c r="H12" s="53">
        <v>0.150340559307898</v>
      </c>
    </row>
    <row r="13" spans="1:8" ht="14.25">
      <c r="A13" s="53">
        <v>12</v>
      </c>
      <c r="B13" s="53">
        <v>24</v>
      </c>
      <c r="C13" s="73" t="s">
        <v>82</v>
      </c>
      <c r="D13" s="53">
        <v>568674.40055726399</v>
      </c>
      <c r="E13" s="53">
        <v>554617.67721709399</v>
      </c>
      <c r="F13" s="53">
        <v>14056.7233401709</v>
      </c>
      <c r="G13" s="53">
        <v>554617.67721709399</v>
      </c>
      <c r="H13" s="53">
        <v>2.4718403582781701E-2</v>
      </c>
    </row>
    <row r="14" spans="1:8" ht="14.25">
      <c r="A14" s="53">
        <v>13</v>
      </c>
      <c r="B14" s="53">
        <v>25</v>
      </c>
      <c r="C14" s="73" t="s">
        <v>83</v>
      </c>
      <c r="D14" s="53">
        <v>1044521.7499000001</v>
      </c>
      <c r="E14" s="53">
        <v>1037486.9703</v>
      </c>
      <c r="F14" s="53">
        <v>7034.7795999999998</v>
      </c>
      <c r="G14" s="53">
        <v>1037486.9703</v>
      </c>
      <c r="H14" s="53">
        <v>6.7349287850382101E-3</v>
      </c>
    </row>
    <row r="15" spans="1:8" ht="14.25">
      <c r="A15" s="53">
        <v>14</v>
      </c>
      <c r="B15" s="53">
        <v>26</v>
      </c>
      <c r="C15" s="73" t="s">
        <v>84</v>
      </c>
      <c r="D15" s="53">
        <v>295748.379603668</v>
      </c>
      <c r="E15" s="53">
        <v>260229.55932775099</v>
      </c>
      <c r="F15" s="53">
        <v>35518.820275917104</v>
      </c>
      <c r="G15" s="53">
        <v>260229.55932775099</v>
      </c>
      <c r="H15" s="53">
        <v>0.12009810611140299</v>
      </c>
    </row>
    <row r="16" spans="1:8" ht="14.25">
      <c r="A16" s="53">
        <v>15</v>
      </c>
      <c r="B16" s="53">
        <v>27</v>
      </c>
      <c r="C16" s="73" t="s">
        <v>85</v>
      </c>
      <c r="D16" s="53">
        <v>847002.36020442401</v>
      </c>
      <c r="E16" s="53">
        <v>735372.32577876095</v>
      </c>
      <c r="F16" s="53">
        <v>111630.03442566301</v>
      </c>
      <c r="G16" s="53">
        <v>735372.32577876095</v>
      </c>
      <c r="H16" s="53">
        <v>0.131794242460814</v>
      </c>
    </row>
    <row r="17" spans="1:8" ht="14.25">
      <c r="A17" s="53">
        <v>16</v>
      </c>
      <c r="B17" s="53">
        <v>29</v>
      </c>
      <c r="C17" s="73" t="s">
        <v>86</v>
      </c>
      <c r="D17" s="53">
        <v>1950933.29999658</v>
      </c>
      <c r="E17" s="53">
        <v>1816842.3049059799</v>
      </c>
      <c r="F17" s="53">
        <v>134090.99509059801</v>
      </c>
      <c r="G17" s="53">
        <v>1816842.3049059799</v>
      </c>
      <c r="H17" s="53">
        <v>6.8731716810017607E-2</v>
      </c>
    </row>
    <row r="18" spans="1:8" ht="14.25">
      <c r="A18" s="53">
        <v>17</v>
      </c>
      <c r="B18" s="53">
        <v>31</v>
      </c>
      <c r="C18" s="73" t="s">
        <v>87</v>
      </c>
      <c r="D18" s="53">
        <v>248488.92868851</v>
      </c>
      <c r="E18" s="53">
        <v>208289.13259144599</v>
      </c>
      <c r="F18" s="53">
        <v>40199.796097063903</v>
      </c>
      <c r="G18" s="53">
        <v>208289.13259144599</v>
      </c>
      <c r="H18" s="53">
        <v>0.16177701078769399</v>
      </c>
    </row>
    <row r="19" spans="1:8" ht="14.25">
      <c r="A19" s="53">
        <v>18</v>
      </c>
      <c r="B19" s="53">
        <v>32</v>
      </c>
      <c r="C19" s="73" t="s">
        <v>88</v>
      </c>
      <c r="D19" s="53">
        <v>201017.865458096</v>
      </c>
      <c r="E19" s="53">
        <v>178290.835035303</v>
      </c>
      <c r="F19" s="53">
        <v>22727.0304227938</v>
      </c>
      <c r="G19" s="53">
        <v>178290.835035303</v>
      </c>
      <c r="H19" s="53">
        <v>0.113059754022367</v>
      </c>
    </row>
    <row r="20" spans="1:8" ht="14.25">
      <c r="A20" s="53">
        <v>19</v>
      </c>
      <c r="B20" s="53">
        <v>33</v>
      </c>
      <c r="C20" s="73" t="s">
        <v>90</v>
      </c>
      <c r="D20" s="53">
        <v>369955.75327825401</v>
      </c>
      <c r="E20" s="53">
        <v>291626.26731806702</v>
      </c>
      <c r="F20" s="53">
        <v>78329.485960186503</v>
      </c>
      <c r="G20" s="53">
        <v>291626.26731806702</v>
      </c>
      <c r="H20" s="53">
        <v>0.21172663289080501</v>
      </c>
    </row>
    <row r="21" spans="1:8" ht="14.25">
      <c r="A21" s="53">
        <v>20</v>
      </c>
      <c r="B21" s="53">
        <v>34</v>
      </c>
      <c r="C21" s="73" t="s">
        <v>91</v>
      </c>
      <c r="D21" s="53">
        <v>266404.87498782203</v>
      </c>
      <c r="E21" s="53">
        <v>186276.88443497301</v>
      </c>
      <c r="F21" s="53">
        <v>80127.990552849005</v>
      </c>
      <c r="G21" s="53">
        <v>186276.88443497301</v>
      </c>
      <c r="H21" s="53">
        <v>0.30077524128082</v>
      </c>
    </row>
    <row r="22" spans="1:8" ht="14.25">
      <c r="A22" s="53">
        <v>21</v>
      </c>
      <c r="B22" s="53">
        <v>35</v>
      </c>
      <c r="C22" s="73" t="s">
        <v>92</v>
      </c>
      <c r="D22" s="53">
        <v>871038.60226548603</v>
      </c>
      <c r="E22" s="53">
        <v>829077.95219969901</v>
      </c>
      <c r="F22" s="53">
        <v>41960.650065786896</v>
      </c>
      <c r="G22" s="53">
        <v>829077.95219969901</v>
      </c>
      <c r="H22" s="53">
        <v>4.81731233916056E-2</v>
      </c>
    </row>
    <row r="23" spans="1:8" ht="14.25">
      <c r="A23" s="53">
        <v>22</v>
      </c>
      <c r="B23" s="53">
        <v>36</v>
      </c>
      <c r="C23" s="73" t="s">
        <v>93</v>
      </c>
      <c r="D23" s="53">
        <v>634022.923693805</v>
      </c>
      <c r="E23" s="53">
        <v>553591.74411001697</v>
      </c>
      <c r="F23" s="53">
        <v>80431.1795837877</v>
      </c>
      <c r="G23" s="53">
        <v>553591.74411001697</v>
      </c>
      <c r="H23" s="53">
        <v>0.12685847242745901</v>
      </c>
    </row>
    <row r="24" spans="1:8" ht="14.25">
      <c r="A24" s="53">
        <v>23</v>
      </c>
      <c r="B24" s="53">
        <v>37</v>
      </c>
      <c r="C24" s="73" t="s">
        <v>94</v>
      </c>
      <c r="D24" s="53">
        <v>951745.72521238902</v>
      </c>
      <c r="E24" s="53">
        <v>799679.09163697006</v>
      </c>
      <c r="F24" s="53">
        <v>152066.633575418</v>
      </c>
      <c r="G24" s="53">
        <v>799679.09163697006</v>
      </c>
      <c r="H24" s="53">
        <v>0.15977653436949599</v>
      </c>
    </row>
    <row r="25" spans="1:8" ht="14.25">
      <c r="A25" s="53">
        <v>24</v>
      </c>
      <c r="B25" s="53">
        <v>38</v>
      </c>
      <c r="C25" s="73" t="s">
        <v>95</v>
      </c>
      <c r="D25" s="53">
        <v>928224.48865752202</v>
      </c>
      <c r="E25" s="53">
        <v>889634.52520176896</v>
      </c>
      <c r="F25" s="53">
        <v>38589.9634557522</v>
      </c>
      <c r="G25" s="53">
        <v>889634.52520176896</v>
      </c>
      <c r="H25" s="53">
        <v>4.1573955360264502E-2</v>
      </c>
    </row>
    <row r="26" spans="1:8" ht="14.25">
      <c r="A26" s="53">
        <v>25</v>
      </c>
      <c r="B26" s="53">
        <v>39</v>
      </c>
      <c r="C26" s="73" t="s">
        <v>96</v>
      </c>
      <c r="D26" s="53">
        <v>110640.407288412</v>
      </c>
      <c r="E26" s="53">
        <v>81456.108547476601</v>
      </c>
      <c r="F26" s="53">
        <v>29184.298740935701</v>
      </c>
      <c r="G26" s="53">
        <v>81456.108547476601</v>
      </c>
      <c r="H26" s="53">
        <v>0.263776132573874</v>
      </c>
    </row>
    <row r="27" spans="1:8" ht="14.25">
      <c r="A27" s="53">
        <v>26</v>
      </c>
      <c r="B27" s="53">
        <v>40</v>
      </c>
      <c r="C27" s="73" t="s">
        <v>97</v>
      </c>
      <c r="D27" s="53">
        <v>146.66669999999999</v>
      </c>
      <c r="E27" s="53">
        <v>118.015</v>
      </c>
      <c r="F27" s="53">
        <v>28.651700000000002</v>
      </c>
      <c r="G27" s="53">
        <v>118.015</v>
      </c>
      <c r="H27" s="53">
        <v>0.19535245560171399</v>
      </c>
    </row>
    <row r="28" spans="1:8" ht="14.25">
      <c r="A28" s="53">
        <v>27</v>
      </c>
      <c r="B28" s="53">
        <v>42</v>
      </c>
      <c r="C28" s="73" t="s">
        <v>98</v>
      </c>
      <c r="D28" s="53">
        <v>152485.15470000001</v>
      </c>
      <c r="E28" s="53">
        <v>128796.6764</v>
      </c>
      <c r="F28" s="53">
        <v>23688.478299999999</v>
      </c>
      <c r="G28" s="53">
        <v>128796.6764</v>
      </c>
      <c r="H28" s="53">
        <v>0.15534940661341601</v>
      </c>
    </row>
    <row r="29" spans="1:8" ht="14.25">
      <c r="A29" s="53">
        <v>28</v>
      </c>
      <c r="B29" s="53">
        <v>75</v>
      </c>
      <c r="C29" s="73" t="s">
        <v>99</v>
      </c>
      <c r="D29" s="53">
        <v>263094.86324786302</v>
      </c>
      <c r="E29" s="53">
        <v>248096.898632478</v>
      </c>
      <c r="F29" s="53">
        <v>14997.964615384601</v>
      </c>
      <c r="G29" s="53">
        <v>248096.898632478</v>
      </c>
      <c r="H29" s="53">
        <v>5.7005919576829302E-2</v>
      </c>
    </row>
    <row r="30" spans="1:8" ht="14.25">
      <c r="A30" s="53">
        <v>29</v>
      </c>
      <c r="B30" s="53">
        <v>76</v>
      </c>
      <c r="C30" s="73" t="s">
        <v>100</v>
      </c>
      <c r="D30" s="53">
        <v>280482.05477264902</v>
      </c>
      <c r="E30" s="53">
        <v>256527.38146752099</v>
      </c>
      <c r="F30" s="53">
        <v>23954.673305128199</v>
      </c>
      <c r="G30" s="53">
        <v>256527.38146752099</v>
      </c>
      <c r="H30" s="53">
        <v>8.5405368712608495E-2</v>
      </c>
    </row>
    <row r="31" spans="1:8" ht="14.25">
      <c r="A31" s="53">
        <v>30</v>
      </c>
      <c r="B31" s="53">
        <v>99</v>
      </c>
      <c r="C31" s="73" t="s">
        <v>89</v>
      </c>
      <c r="D31" s="53">
        <v>81453.668330686007</v>
      </c>
      <c r="E31" s="53">
        <v>67516.542561077003</v>
      </c>
      <c r="F31" s="53">
        <v>13937.1257696089</v>
      </c>
      <c r="G31" s="53">
        <v>67516.542561077003</v>
      </c>
      <c r="H31" s="53">
        <v>0.17110494904940199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2013-09-13T07:45:13Z</dcterms:modified>
</cp:coreProperties>
</file>