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<sst xmlns="http://schemas.openxmlformats.org/spreadsheetml/2006/main" count="114" uniqueCount="71">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</sst>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  <xf numFmtId="0" fontId="29" fillId="0" borderId="0"/>
    <xf numFmtId="0" fontId="30" fillId="0" borderId="0"/>
    <xf numFmtId="0" fontId="30" fillId="0" borderId="0"/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1" fontId="0" fillId="0" borderId="0" xfId="0" applyNumberForma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</cellXfs>
  <cellStyles count="49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5"/>
    <cellStyle name="常规 4" xfId="47"/>
    <cellStyle name="常规 5" xfId="46"/>
    <cellStyle name="常规 6" xfId="48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dc21cebf13" TargetMode="External"/><Relationship Id="rId154" Type="http://schemas.openxmlformats.org/officeDocument/2006/relationships/image" Target="cid:ed79471e13" TargetMode="External"/><Relationship Id="rId159" Type="http://schemas.openxmlformats.org/officeDocument/2006/relationships/hyperlink" Target="cid:241931c2" TargetMode="External"/><Relationship Id="rId175" Type="http://schemas.openxmlformats.org/officeDocument/2006/relationships/hyperlink" Target="cid:2a30eb842" TargetMode="External"/><Relationship Id="rId170" Type="http://schemas.openxmlformats.org/officeDocument/2006/relationships/image" Target="cid:1600d1f413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144" Type="http://schemas.openxmlformats.org/officeDocument/2006/relationships/image" Target="cid:e2636a67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65" Type="http://schemas.openxmlformats.org/officeDocument/2006/relationships/hyperlink" Target="cid:a9baa6a2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34" Type="http://schemas.openxmlformats.org/officeDocument/2006/relationships/image" Target="cid:c8af4f19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71" Type="http://schemas.openxmlformats.org/officeDocument/2006/relationships/hyperlink" Target="cid:16470b822" TargetMode="External"/><Relationship Id="rId176" Type="http://schemas.openxmlformats.org/officeDocument/2006/relationships/image" Target="cid:2a30ebbf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61" Type="http://schemas.openxmlformats.org/officeDocument/2006/relationships/hyperlink" Target="cid:55eaf9a2" TargetMode="External"/><Relationship Id="rId166" Type="http://schemas.openxmlformats.org/officeDocument/2006/relationships/image" Target="cid:a9baa8e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72" Type="http://schemas.openxmlformats.org/officeDocument/2006/relationships/image" Target="cid:16470bac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3" Type="http://schemas.openxmlformats.org/officeDocument/2006/relationships/image" Target="cid:650096f0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8" sqref="K18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4" t="s">
        <v>4</v>
      </c>
      <c r="D2" s="54"/>
      <c r="E2" s="13"/>
      <c r="F2" s="24"/>
      <c r="G2" s="14"/>
      <c r="H2" s="24"/>
      <c r="I2" s="20"/>
      <c r="J2" s="21"/>
      <c r="K2" s="22"/>
      <c r="L2" s="22"/>
    </row>
    <row r="3" spans="1:12">
      <c r="A3" s="55" t="s">
        <v>5</v>
      </c>
      <c r="B3" s="55"/>
      <c r="C3" s="55"/>
      <c r="D3" s="55"/>
      <c r="E3" s="15">
        <f>RA!D7</f>
        <v>17107698.865600001</v>
      </c>
      <c r="F3" s="25">
        <f>RA!I7</f>
        <v>1125775.8378000001</v>
      </c>
      <c r="G3" s="16">
        <f>E3-F3</f>
        <v>15981923.027800001</v>
      </c>
      <c r="H3" s="27">
        <f>RA!J7</f>
        <v>6.5805217092270603</v>
      </c>
      <c r="I3" s="20">
        <f>SUM(I4:I39)</f>
        <v>17107701.588052087</v>
      </c>
      <c r="J3" s="21">
        <f>SUM(J4:J39)</f>
        <v>15981923.094889218</v>
      </c>
      <c r="K3" s="22">
        <f>E3-I3</f>
        <v>-2.7224520854651928</v>
      </c>
      <c r="L3" s="22">
        <f>G3-J3</f>
        <v>-6.7089216783642769E-2</v>
      </c>
    </row>
    <row r="4" spans="1:12">
      <c r="A4" s="56">
        <f>RA!A8</f>
        <v>41533</v>
      </c>
      <c r="B4" s="12">
        <v>12</v>
      </c>
      <c r="C4" s="53" t="s">
        <v>6</v>
      </c>
      <c r="D4" s="53"/>
      <c r="E4" s="15">
        <f>RA!D8</f>
        <v>491954.95449999999</v>
      </c>
      <c r="F4" s="25">
        <f>RA!I8</f>
        <v>105648.7886</v>
      </c>
      <c r="G4" s="16">
        <f t="shared" ref="G4:G39" si="0">E4-F4</f>
        <v>386306.16590000002</v>
      </c>
      <c r="H4" s="27">
        <f>RA!J8</f>
        <v>21.475297206301398</v>
      </c>
      <c r="I4" s="20">
        <f>VLOOKUP(B4,RMS!B:D,3,FALSE)</f>
        <v>491955.35732051299</v>
      </c>
      <c r="J4" s="21">
        <f>VLOOKUP(B4,RMS!B:E,4,FALSE)</f>
        <v>386306.16309572599</v>
      </c>
      <c r="K4" s="22">
        <f t="shared" ref="K4:K39" si="1">E4-I4</f>
        <v>-0.40282051300164312</v>
      </c>
      <c r="L4" s="22">
        <f t="shared" ref="L4:L39" si="2">G4-J4</f>
        <v>2.804274030495435E-3</v>
      </c>
    </row>
    <row r="5" spans="1:12">
      <c r="A5" s="56"/>
      <c r="B5" s="12">
        <v>13</v>
      </c>
      <c r="C5" s="53" t="s">
        <v>7</v>
      </c>
      <c r="D5" s="53"/>
      <c r="E5" s="15">
        <f>RA!D9</f>
        <v>68373.601299999995</v>
      </c>
      <c r="F5" s="25">
        <f>RA!I9</f>
        <v>15566.1895</v>
      </c>
      <c r="G5" s="16">
        <f t="shared" si="0"/>
        <v>52807.411799999994</v>
      </c>
      <c r="H5" s="27">
        <f>RA!J9</f>
        <v>22.7663735769904</v>
      </c>
      <c r="I5" s="20">
        <f>VLOOKUP(B5,RMS!B:D,3,FALSE)</f>
        <v>68373.611069102204</v>
      </c>
      <c r="J5" s="21">
        <f>VLOOKUP(B5,RMS!B:E,4,FALSE)</f>
        <v>52807.409946403401</v>
      </c>
      <c r="K5" s="22">
        <f t="shared" si="1"/>
        <v>-9.7691022092476487E-3</v>
      </c>
      <c r="L5" s="22">
        <f t="shared" si="2"/>
        <v>1.8535965937189758E-3</v>
      </c>
    </row>
    <row r="6" spans="1:12">
      <c r="A6" s="56"/>
      <c r="B6" s="12">
        <v>14</v>
      </c>
      <c r="C6" s="53" t="s">
        <v>8</v>
      </c>
      <c r="D6" s="53"/>
      <c r="E6" s="15">
        <f>RA!D10</f>
        <v>103298.60830000001</v>
      </c>
      <c r="F6" s="25">
        <f>RA!I10</f>
        <v>24925.0393</v>
      </c>
      <c r="G6" s="16">
        <f t="shared" si="0"/>
        <v>78373.569000000003</v>
      </c>
      <c r="H6" s="27">
        <f>RA!J10</f>
        <v>24.129114331930499</v>
      </c>
      <c r="I6" s="20">
        <f>VLOOKUP(B6,RMS!B:D,3,FALSE)</f>
        <v>103300.465208547</v>
      </c>
      <c r="J6" s="21">
        <f>VLOOKUP(B6,RMS!B:E,4,FALSE)</f>
        <v>78373.568552991506</v>
      </c>
      <c r="K6" s="22">
        <f t="shared" si="1"/>
        <v>-1.8569085469935089</v>
      </c>
      <c r="L6" s="22">
        <f t="shared" si="2"/>
        <v>4.4700849684886634E-4</v>
      </c>
    </row>
    <row r="7" spans="1:12">
      <c r="A7" s="56"/>
      <c r="B7" s="12">
        <v>15</v>
      </c>
      <c r="C7" s="53" t="s">
        <v>9</v>
      </c>
      <c r="D7" s="53"/>
      <c r="E7" s="15">
        <f>RA!D11</f>
        <v>36480.664599999996</v>
      </c>
      <c r="F7" s="25">
        <f>RA!I11</f>
        <v>8717.3842000000004</v>
      </c>
      <c r="G7" s="16">
        <f t="shared" si="0"/>
        <v>27763.280399999996</v>
      </c>
      <c r="H7" s="27">
        <f>RA!J11</f>
        <v>23.895902927163199</v>
      </c>
      <c r="I7" s="20">
        <f>VLOOKUP(B7,RMS!B:D,3,FALSE)</f>
        <v>36480.682429203502</v>
      </c>
      <c r="J7" s="21">
        <f>VLOOKUP(B7,RMS!B:E,4,FALSE)</f>
        <v>27763.280930973498</v>
      </c>
      <c r="K7" s="22">
        <f t="shared" si="1"/>
        <v>-1.782920350524364E-2</v>
      </c>
      <c r="L7" s="22">
        <f t="shared" si="2"/>
        <v>-5.3097350246389396E-4</v>
      </c>
    </row>
    <row r="8" spans="1:12">
      <c r="A8" s="56"/>
      <c r="B8" s="12">
        <v>16</v>
      </c>
      <c r="C8" s="53" t="s">
        <v>10</v>
      </c>
      <c r="D8" s="53"/>
      <c r="E8" s="15">
        <f>RA!D12</f>
        <v>110189.0343</v>
      </c>
      <c r="F8" s="25">
        <f>RA!I12</f>
        <v>10806.147000000001</v>
      </c>
      <c r="G8" s="16">
        <f t="shared" si="0"/>
        <v>99382.887300000002</v>
      </c>
      <c r="H8" s="27">
        <f>RA!J12</f>
        <v>9.80691687575667</v>
      </c>
      <c r="I8" s="20">
        <f>VLOOKUP(B8,RMS!B:D,3,FALSE)</f>
        <v>110189.037057265</v>
      </c>
      <c r="J8" s="21">
        <f>VLOOKUP(B8,RMS!B:E,4,FALSE)</f>
        <v>99382.887241880293</v>
      </c>
      <c r="K8" s="22">
        <f t="shared" si="1"/>
        <v>-2.7572649996727705E-3</v>
      </c>
      <c r="L8" s="22">
        <f t="shared" si="2"/>
        <v>5.8119709137827158E-5</v>
      </c>
    </row>
    <row r="9" spans="1:12">
      <c r="A9" s="56"/>
      <c r="B9" s="12">
        <v>17</v>
      </c>
      <c r="C9" s="53" t="s">
        <v>11</v>
      </c>
      <c r="D9" s="53"/>
      <c r="E9" s="15">
        <f>RA!D13</f>
        <v>200327.21710000001</v>
      </c>
      <c r="F9" s="25">
        <f>RA!I13</f>
        <v>52642.397900000004</v>
      </c>
      <c r="G9" s="16">
        <f t="shared" si="0"/>
        <v>147684.8192</v>
      </c>
      <c r="H9" s="27">
        <f>RA!J13</f>
        <v>26.278205558919002</v>
      </c>
      <c r="I9" s="20">
        <f>VLOOKUP(B9,RMS!B:D,3,FALSE)</f>
        <v>200327.32658547</v>
      </c>
      <c r="J9" s="21">
        <f>VLOOKUP(B9,RMS!B:E,4,FALSE)</f>
        <v>147684.818563248</v>
      </c>
      <c r="K9" s="22">
        <f t="shared" si="1"/>
        <v>-0.10948546999134123</v>
      </c>
      <c r="L9" s="22">
        <f t="shared" si="2"/>
        <v>6.3675199635326862E-4</v>
      </c>
    </row>
    <row r="10" spans="1:12">
      <c r="A10" s="56"/>
      <c r="B10" s="12">
        <v>18</v>
      </c>
      <c r="C10" s="53" t="s">
        <v>12</v>
      </c>
      <c r="D10" s="53"/>
      <c r="E10" s="15">
        <f>RA!D14</f>
        <v>102333.38770000001</v>
      </c>
      <c r="F10" s="25">
        <f>RA!I14</f>
        <v>19109.672999999999</v>
      </c>
      <c r="G10" s="16">
        <f t="shared" si="0"/>
        <v>83223.714700000011</v>
      </c>
      <c r="H10" s="27">
        <f>RA!J14</f>
        <v>18.673937636093701</v>
      </c>
      <c r="I10" s="20">
        <f>VLOOKUP(B10,RMS!B:D,3,FALSE)</f>
        <v>102333.37388547001</v>
      </c>
      <c r="J10" s="21">
        <f>VLOOKUP(B10,RMS!B:E,4,FALSE)</f>
        <v>83223.714464957302</v>
      </c>
      <c r="K10" s="22">
        <f t="shared" si="1"/>
        <v>1.3814530000672676E-2</v>
      </c>
      <c r="L10" s="22">
        <f t="shared" si="2"/>
        <v>2.3504270939156413E-4</v>
      </c>
    </row>
    <row r="11" spans="1:12">
      <c r="A11" s="56"/>
      <c r="B11" s="12">
        <v>19</v>
      </c>
      <c r="C11" s="53" t="s">
        <v>13</v>
      </c>
      <c r="D11" s="53"/>
      <c r="E11" s="15">
        <f>RA!D15</f>
        <v>53159.5317</v>
      </c>
      <c r="F11" s="25">
        <f>RA!I15</f>
        <v>9146.7561000000005</v>
      </c>
      <c r="G11" s="16">
        <f t="shared" si="0"/>
        <v>44012.775600000001</v>
      </c>
      <c r="H11" s="27">
        <f>RA!J15</f>
        <v>17.206239045932001</v>
      </c>
      <c r="I11" s="20">
        <f>VLOOKUP(B11,RMS!B:D,3,FALSE)</f>
        <v>53159.555636752099</v>
      </c>
      <c r="J11" s="21">
        <f>VLOOKUP(B11,RMS!B:E,4,FALSE)</f>
        <v>44012.773771794898</v>
      </c>
      <c r="K11" s="22">
        <f t="shared" si="1"/>
        <v>-2.3936752098961733E-2</v>
      </c>
      <c r="L11" s="22">
        <f t="shared" si="2"/>
        <v>1.8282051023561507E-3</v>
      </c>
    </row>
    <row r="12" spans="1:12">
      <c r="A12" s="56"/>
      <c r="B12" s="12">
        <v>21</v>
      </c>
      <c r="C12" s="53" t="s">
        <v>14</v>
      </c>
      <c r="D12" s="53"/>
      <c r="E12" s="15">
        <f>RA!D16</f>
        <v>967837.5736</v>
      </c>
      <c r="F12" s="25">
        <f>RA!I16</f>
        <v>46299.017500000002</v>
      </c>
      <c r="G12" s="16">
        <f t="shared" si="0"/>
        <v>921538.55610000005</v>
      </c>
      <c r="H12" s="27">
        <f>RA!J16</f>
        <v>4.7837590483064902</v>
      </c>
      <c r="I12" s="20">
        <f>VLOOKUP(B12,RMS!B:D,3,FALSE)</f>
        <v>967837.32019999996</v>
      </c>
      <c r="J12" s="21">
        <f>VLOOKUP(B12,RMS!B:E,4,FALSE)</f>
        <v>921538.55610000005</v>
      </c>
      <c r="K12" s="22">
        <f t="shared" si="1"/>
        <v>0.25340000004507601</v>
      </c>
      <c r="L12" s="22">
        <f t="shared" si="2"/>
        <v>0</v>
      </c>
    </row>
    <row r="13" spans="1:12">
      <c r="A13" s="56"/>
      <c r="B13" s="12">
        <v>22</v>
      </c>
      <c r="C13" s="53" t="s">
        <v>15</v>
      </c>
      <c r="D13" s="53"/>
      <c r="E13" s="15">
        <f>RA!D17</f>
        <v>2432054.6762000001</v>
      </c>
      <c r="F13" s="25">
        <f>RA!I17</f>
        <v>-300099.20929999999</v>
      </c>
      <c r="G13" s="16">
        <f t="shared" si="0"/>
        <v>2732153.8854999999</v>
      </c>
      <c r="H13" s="27">
        <f>RA!J17</f>
        <v>-12.3393282329036</v>
      </c>
      <c r="I13" s="20">
        <f>VLOOKUP(B13,RMS!B:D,3,FALSE)</f>
        <v>2432054.7056837599</v>
      </c>
      <c r="J13" s="21">
        <f>VLOOKUP(B13,RMS!B:E,4,FALSE)</f>
        <v>2732153.8939068401</v>
      </c>
      <c r="K13" s="22">
        <f t="shared" si="1"/>
        <v>-2.948375977575779E-2</v>
      </c>
      <c r="L13" s="22">
        <f t="shared" si="2"/>
        <v>-8.4068402647972107E-3</v>
      </c>
    </row>
    <row r="14" spans="1:12">
      <c r="A14" s="56"/>
      <c r="B14" s="12">
        <v>23</v>
      </c>
      <c r="C14" s="53" t="s">
        <v>16</v>
      </c>
      <c r="D14" s="53"/>
      <c r="E14" s="15">
        <f>RA!D18</f>
        <v>1173619.6432</v>
      </c>
      <c r="F14" s="25">
        <f>RA!I18</f>
        <v>162464.21530000001</v>
      </c>
      <c r="G14" s="16">
        <f t="shared" si="0"/>
        <v>1011155.4279</v>
      </c>
      <c r="H14" s="27">
        <f>RA!J18</f>
        <v>13.843004097735101</v>
      </c>
      <c r="I14" s="20">
        <f>VLOOKUP(B14,RMS!B:D,3,FALSE)</f>
        <v>1173619.6133999999</v>
      </c>
      <c r="J14" s="21">
        <f>VLOOKUP(B14,RMS!B:E,4,FALSE)</f>
        <v>1011155.4422</v>
      </c>
      <c r="K14" s="22">
        <f t="shared" si="1"/>
        <v>2.9800000134855509E-2</v>
      </c>
      <c r="L14" s="22">
        <f t="shared" si="2"/>
        <v>-1.4300000038929284E-2</v>
      </c>
    </row>
    <row r="15" spans="1:12">
      <c r="A15" s="56"/>
      <c r="B15" s="12">
        <v>24</v>
      </c>
      <c r="C15" s="53" t="s">
        <v>17</v>
      </c>
      <c r="D15" s="53"/>
      <c r="E15" s="15">
        <f>RA!D19</f>
        <v>606119.47640000004</v>
      </c>
      <c r="F15" s="25">
        <f>RA!I19</f>
        <v>42274.104299999999</v>
      </c>
      <c r="G15" s="16">
        <f t="shared" si="0"/>
        <v>563845.37210000004</v>
      </c>
      <c r="H15" s="27">
        <f>RA!J19</f>
        <v>6.9745497292190297</v>
      </c>
      <c r="I15" s="20">
        <f>VLOOKUP(B15,RMS!B:D,3,FALSE)</f>
        <v>606119.49613333296</v>
      </c>
      <c r="J15" s="21">
        <f>VLOOKUP(B15,RMS!B:E,4,FALSE)</f>
        <v>563845.37226666696</v>
      </c>
      <c r="K15" s="22">
        <f t="shared" si="1"/>
        <v>-1.9733332912437618E-2</v>
      </c>
      <c r="L15" s="22">
        <f t="shared" si="2"/>
        <v>-1.6666692681610584E-4</v>
      </c>
    </row>
    <row r="16" spans="1:12">
      <c r="A16" s="56"/>
      <c r="B16" s="12">
        <v>25</v>
      </c>
      <c r="C16" s="53" t="s">
        <v>18</v>
      </c>
      <c r="D16" s="53"/>
      <c r="E16" s="15">
        <f>RA!D20</f>
        <v>1182908.3467999999</v>
      </c>
      <c r="F16" s="25">
        <f>RA!I20</f>
        <v>24527.278300000002</v>
      </c>
      <c r="G16" s="16">
        <f t="shared" si="0"/>
        <v>1158381.0685000001</v>
      </c>
      <c r="H16" s="27">
        <f>RA!J20</f>
        <v>2.07347241790551</v>
      </c>
      <c r="I16" s="20">
        <f>VLOOKUP(B16,RMS!B:D,3,FALSE)</f>
        <v>1182908.2767</v>
      </c>
      <c r="J16" s="21">
        <f>VLOOKUP(B16,RMS!B:E,4,FALSE)</f>
        <v>1158381.0685000001</v>
      </c>
      <c r="K16" s="22">
        <f t="shared" si="1"/>
        <v>7.0099999895319343E-2</v>
      </c>
      <c r="L16" s="22">
        <f t="shared" si="2"/>
        <v>0</v>
      </c>
    </row>
    <row r="17" spans="1:12">
      <c r="A17" s="56"/>
      <c r="B17" s="12">
        <v>26</v>
      </c>
      <c r="C17" s="53" t="s">
        <v>19</v>
      </c>
      <c r="D17" s="53"/>
      <c r="E17" s="15">
        <f>RA!D21</f>
        <v>350875.68160000001</v>
      </c>
      <c r="F17" s="25">
        <f>RA!I21</f>
        <v>43991.724399999999</v>
      </c>
      <c r="G17" s="16">
        <f t="shared" si="0"/>
        <v>306883.9572</v>
      </c>
      <c r="H17" s="27">
        <f>RA!J21</f>
        <v>12.5376954593709</v>
      </c>
      <c r="I17" s="20">
        <f>VLOOKUP(B17,RMS!B:D,3,FALSE)</f>
        <v>350875.67569168698</v>
      </c>
      <c r="J17" s="21">
        <f>VLOOKUP(B17,RMS!B:E,4,FALSE)</f>
        <v>306883.956518766</v>
      </c>
      <c r="K17" s="22">
        <f t="shared" si="1"/>
        <v>5.9083130327053368E-3</v>
      </c>
      <c r="L17" s="22">
        <f t="shared" si="2"/>
        <v>6.8123399978503585E-4</v>
      </c>
    </row>
    <row r="18" spans="1:12">
      <c r="A18" s="56"/>
      <c r="B18" s="12">
        <v>27</v>
      </c>
      <c r="C18" s="53" t="s">
        <v>20</v>
      </c>
      <c r="D18" s="53"/>
      <c r="E18" s="15">
        <f>RA!D22</f>
        <v>1001488.1832</v>
      </c>
      <c r="F18" s="25">
        <f>RA!I22</f>
        <v>131492.4902</v>
      </c>
      <c r="G18" s="16">
        <f t="shared" si="0"/>
        <v>869995.69299999997</v>
      </c>
      <c r="H18" s="27">
        <f>RA!J22</f>
        <v>13.1297096067424</v>
      </c>
      <c r="I18" s="20">
        <f>VLOOKUP(B18,RMS!B:D,3,FALSE)</f>
        <v>1001488.48849823</v>
      </c>
      <c r="J18" s="21">
        <f>VLOOKUP(B18,RMS!B:E,4,FALSE)</f>
        <v>869995.69198849599</v>
      </c>
      <c r="K18" s="22">
        <f t="shared" si="1"/>
        <v>-0.30529823002871126</v>
      </c>
      <c r="L18" s="22">
        <f t="shared" si="2"/>
        <v>1.0115039767697453E-3</v>
      </c>
    </row>
    <row r="19" spans="1:12">
      <c r="A19" s="56"/>
      <c r="B19" s="12">
        <v>29</v>
      </c>
      <c r="C19" s="53" t="s">
        <v>21</v>
      </c>
      <c r="D19" s="53"/>
      <c r="E19" s="15">
        <f>RA!D23</f>
        <v>2259972.3273999998</v>
      </c>
      <c r="F19" s="25">
        <f>RA!I23</f>
        <v>110467.70450000001</v>
      </c>
      <c r="G19" s="16">
        <f t="shared" si="0"/>
        <v>2149504.6228999998</v>
      </c>
      <c r="H19" s="27">
        <f>RA!J23</f>
        <v>4.8880113778688701</v>
      </c>
      <c r="I19" s="20">
        <f>VLOOKUP(B19,RMS!B:D,3,FALSE)</f>
        <v>2259972.8656675201</v>
      </c>
      <c r="J19" s="21">
        <f>VLOOKUP(B19,RMS!B:E,4,FALSE)</f>
        <v>2149504.6520367502</v>
      </c>
      <c r="K19" s="22">
        <f t="shared" si="1"/>
        <v>-0.5382675202563405</v>
      </c>
      <c r="L19" s="22">
        <f t="shared" si="2"/>
        <v>-2.9136750381439924E-2</v>
      </c>
    </row>
    <row r="20" spans="1:12">
      <c r="A20" s="56"/>
      <c r="B20" s="12">
        <v>31</v>
      </c>
      <c r="C20" s="53" t="s">
        <v>22</v>
      </c>
      <c r="D20" s="53"/>
      <c r="E20" s="15">
        <f>RA!D24</f>
        <v>259938.2622</v>
      </c>
      <c r="F20" s="25">
        <f>RA!I24</f>
        <v>43479.083100000003</v>
      </c>
      <c r="G20" s="16">
        <f t="shared" si="0"/>
        <v>216459.17910000001</v>
      </c>
      <c r="H20" s="27">
        <f>RA!J24</f>
        <v>16.7266960746805</v>
      </c>
      <c r="I20" s="20">
        <f>VLOOKUP(B20,RMS!B:D,3,FALSE)</f>
        <v>259938.27602285799</v>
      </c>
      <c r="J20" s="21">
        <f>VLOOKUP(B20,RMS!B:E,4,FALSE)</f>
        <v>216459.17791893301</v>
      </c>
      <c r="K20" s="22">
        <f t="shared" si="1"/>
        <v>-1.3822857988998294E-2</v>
      </c>
      <c r="L20" s="22">
        <f t="shared" si="2"/>
        <v>1.1810669966507703E-3</v>
      </c>
    </row>
    <row r="21" spans="1:12">
      <c r="A21" s="56"/>
      <c r="B21" s="12">
        <v>32</v>
      </c>
      <c r="C21" s="53" t="s">
        <v>23</v>
      </c>
      <c r="D21" s="53"/>
      <c r="E21" s="15">
        <f>RA!D25</f>
        <v>214295.90270000001</v>
      </c>
      <c r="F21" s="25">
        <f>RA!I25</f>
        <v>22590.446100000001</v>
      </c>
      <c r="G21" s="16">
        <f t="shared" si="0"/>
        <v>191705.4566</v>
      </c>
      <c r="H21" s="27">
        <f>RA!J25</f>
        <v>10.541706964703399</v>
      </c>
      <c r="I21" s="20">
        <f>VLOOKUP(B21,RMS!B:D,3,FALSE)</f>
        <v>214295.90316096399</v>
      </c>
      <c r="J21" s="21">
        <f>VLOOKUP(B21,RMS!B:E,4,FALSE)</f>
        <v>191705.445040358</v>
      </c>
      <c r="K21" s="22">
        <f t="shared" si="1"/>
        <v>-4.6096398727968335E-4</v>
      </c>
      <c r="L21" s="22">
        <f t="shared" si="2"/>
        <v>1.1559642007341608E-2</v>
      </c>
    </row>
    <row r="22" spans="1:12">
      <c r="A22" s="56"/>
      <c r="B22" s="12">
        <v>33</v>
      </c>
      <c r="C22" s="53" t="s">
        <v>24</v>
      </c>
      <c r="D22" s="53"/>
      <c r="E22" s="15">
        <f>RA!D26</f>
        <v>436493.20390000002</v>
      </c>
      <c r="F22" s="25">
        <f>RA!I26</f>
        <v>86659.0291</v>
      </c>
      <c r="G22" s="16">
        <f t="shared" si="0"/>
        <v>349834.17480000004</v>
      </c>
      <c r="H22" s="27">
        <f>RA!J26</f>
        <v>19.853465833079401</v>
      </c>
      <c r="I22" s="20">
        <f>VLOOKUP(B22,RMS!B:D,3,FALSE)</f>
        <v>436493.19509322301</v>
      </c>
      <c r="J22" s="21">
        <f>VLOOKUP(B22,RMS!B:E,4,FALSE)</f>
        <v>349834.192040561</v>
      </c>
      <c r="K22" s="22">
        <f t="shared" si="1"/>
        <v>8.8067770120687783E-3</v>
      </c>
      <c r="L22" s="22">
        <f t="shared" si="2"/>
        <v>-1.7240560962818563E-2</v>
      </c>
    </row>
    <row r="23" spans="1:12">
      <c r="A23" s="56"/>
      <c r="B23" s="12">
        <v>34</v>
      </c>
      <c r="C23" s="53" t="s">
        <v>25</v>
      </c>
      <c r="D23" s="53"/>
      <c r="E23" s="15">
        <f>RA!D27</f>
        <v>314540.96850000002</v>
      </c>
      <c r="F23" s="25">
        <f>RA!I27</f>
        <v>88491.593099999998</v>
      </c>
      <c r="G23" s="16">
        <f t="shared" si="0"/>
        <v>226049.37540000002</v>
      </c>
      <c r="H23" s="27">
        <f>RA!J27</f>
        <v>28.133566677181499</v>
      </c>
      <c r="I23" s="20">
        <f>VLOOKUP(B23,RMS!B:D,3,FALSE)</f>
        <v>314540.93855580501</v>
      </c>
      <c r="J23" s="21">
        <f>VLOOKUP(B23,RMS!B:E,4,FALSE)</f>
        <v>226049.36609799601</v>
      </c>
      <c r="K23" s="22">
        <f t="shared" si="1"/>
        <v>2.9944195004645735E-2</v>
      </c>
      <c r="L23" s="22">
        <f t="shared" si="2"/>
        <v>9.3020040076225996E-3</v>
      </c>
    </row>
    <row r="24" spans="1:12">
      <c r="A24" s="56"/>
      <c r="B24" s="12">
        <v>35</v>
      </c>
      <c r="C24" s="53" t="s">
        <v>26</v>
      </c>
      <c r="D24" s="53"/>
      <c r="E24" s="15">
        <f>RA!D28</f>
        <v>885975.98560000001</v>
      </c>
      <c r="F24" s="25">
        <f>RA!I28</f>
        <v>40213.106699999997</v>
      </c>
      <c r="G24" s="16">
        <f t="shared" si="0"/>
        <v>845762.87890000001</v>
      </c>
      <c r="H24" s="27">
        <f>RA!J28</f>
        <v>4.5388483834318496</v>
      </c>
      <c r="I24" s="20">
        <f>VLOOKUP(B24,RMS!B:D,3,FALSE)</f>
        <v>885975.98586106196</v>
      </c>
      <c r="J24" s="21">
        <f>VLOOKUP(B24,RMS!B:E,4,FALSE)</f>
        <v>845762.89610023797</v>
      </c>
      <c r="K24" s="22">
        <f t="shared" si="1"/>
        <v>-2.6106194127351046E-4</v>
      </c>
      <c r="L24" s="22">
        <f t="shared" si="2"/>
        <v>-1.7200237954966724E-2</v>
      </c>
    </row>
    <row r="25" spans="1:12">
      <c r="A25" s="56"/>
      <c r="B25" s="12">
        <v>36</v>
      </c>
      <c r="C25" s="53" t="s">
        <v>27</v>
      </c>
      <c r="D25" s="53"/>
      <c r="E25" s="15">
        <f>RA!D29</f>
        <v>624044.32519999996</v>
      </c>
      <c r="F25" s="25">
        <f>RA!I29</f>
        <v>69479.751499999998</v>
      </c>
      <c r="G25" s="16">
        <f t="shared" si="0"/>
        <v>554564.57369999995</v>
      </c>
      <c r="H25" s="27">
        <f>RA!J29</f>
        <v>11.1337846839217</v>
      </c>
      <c r="I25" s="20">
        <f>VLOOKUP(B25,RMS!B:D,3,FALSE)</f>
        <v>624044.32654778799</v>
      </c>
      <c r="J25" s="21">
        <f>VLOOKUP(B25,RMS!B:E,4,FALSE)</f>
        <v>554564.53786224499</v>
      </c>
      <c r="K25" s="22">
        <f t="shared" si="1"/>
        <v>-1.3477880274876952E-3</v>
      </c>
      <c r="L25" s="22">
        <f t="shared" si="2"/>
        <v>3.5837754956446588E-2</v>
      </c>
    </row>
    <row r="26" spans="1:12">
      <c r="A26" s="56"/>
      <c r="B26" s="12">
        <v>37</v>
      </c>
      <c r="C26" s="53" t="s">
        <v>28</v>
      </c>
      <c r="D26" s="53"/>
      <c r="E26" s="15">
        <f>RA!D30</f>
        <v>1158575.3435</v>
      </c>
      <c r="F26" s="25">
        <f>RA!I30</f>
        <v>164921.5165</v>
      </c>
      <c r="G26" s="16">
        <f t="shared" si="0"/>
        <v>993653.82699999993</v>
      </c>
      <c r="H26" s="27">
        <f>RA!J30</f>
        <v>14.234854679522201</v>
      </c>
      <c r="I26" s="20">
        <f>VLOOKUP(B26,RMS!B:D,3,FALSE)</f>
        <v>1158575.3310106201</v>
      </c>
      <c r="J26" s="21">
        <f>VLOOKUP(B26,RMS!B:E,4,FALSE)</f>
        <v>993653.82926373906</v>
      </c>
      <c r="K26" s="22">
        <f t="shared" si="1"/>
        <v>1.2489379849284887E-2</v>
      </c>
      <c r="L26" s="22">
        <f t="shared" si="2"/>
        <v>-2.2637391230091453E-3</v>
      </c>
    </row>
    <row r="27" spans="1:12">
      <c r="A27" s="56"/>
      <c r="B27" s="12">
        <v>38</v>
      </c>
      <c r="C27" s="53" t="s">
        <v>29</v>
      </c>
      <c r="D27" s="53"/>
      <c r="E27" s="15">
        <f>RA!D31</f>
        <v>1053696.7504</v>
      </c>
      <c r="F27" s="25">
        <f>RA!I31</f>
        <v>1564.9948999999999</v>
      </c>
      <c r="G27" s="16">
        <f t="shared" si="0"/>
        <v>1052131.7555</v>
      </c>
      <c r="H27" s="27">
        <f>RA!J31</f>
        <v>0.14852422192684001</v>
      </c>
      <c r="I27" s="20">
        <f>VLOOKUP(B27,RMS!B:D,3,FALSE)</f>
        <v>1053696.65514779</v>
      </c>
      <c r="J27" s="21">
        <f>VLOOKUP(B27,RMS!B:E,4,FALSE)</f>
        <v>1052131.7916230101</v>
      </c>
      <c r="K27" s="22">
        <f t="shared" si="1"/>
        <v>9.5252210041508079E-2</v>
      </c>
      <c r="L27" s="22">
        <f t="shared" si="2"/>
        <v>-3.6123010097071528E-2</v>
      </c>
    </row>
    <row r="28" spans="1:12">
      <c r="A28" s="56"/>
      <c r="B28" s="12">
        <v>39</v>
      </c>
      <c r="C28" s="53" t="s">
        <v>30</v>
      </c>
      <c r="D28" s="53"/>
      <c r="E28" s="15">
        <f>RA!D32</f>
        <v>103219.6712</v>
      </c>
      <c r="F28" s="25">
        <f>RA!I32</f>
        <v>26293.8567</v>
      </c>
      <c r="G28" s="16">
        <f t="shared" si="0"/>
        <v>76925.814499999993</v>
      </c>
      <c r="H28" s="27">
        <f>RA!J32</f>
        <v>25.4736877131227</v>
      </c>
      <c r="I28" s="20">
        <f>VLOOKUP(B28,RMS!B:D,3,FALSE)</f>
        <v>103219.59036852</v>
      </c>
      <c r="J28" s="21">
        <f>VLOOKUP(B28,RMS!B:E,4,FALSE)</f>
        <v>76925.819050124803</v>
      </c>
      <c r="K28" s="22">
        <f t="shared" si="1"/>
        <v>8.0831479994230904E-2</v>
      </c>
      <c r="L28" s="22">
        <f t="shared" si="2"/>
        <v>-4.5501248096115887E-3</v>
      </c>
    </row>
    <row r="29" spans="1:12">
      <c r="A29" s="56"/>
      <c r="B29" s="12">
        <v>40</v>
      </c>
      <c r="C29" s="53" t="s">
        <v>31</v>
      </c>
      <c r="D29" s="53"/>
      <c r="E29" s="15">
        <f>RA!D33</f>
        <v>89.572900000000004</v>
      </c>
      <c r="F29" s="25">
        <f>RA!I33</f>
        <v>17.718299999999999</v>
      </c>
      <c r="G29" s="16">
        <f t="shared" si="0"/>
        <v>71.854600000000005</v>
      </c>
      <c r="H29" s="27">
        <f>RA!J33</f>
        <v>19.780871223327601</v>
      </c>
      <c r="I29" s="20">
        <f>VLOOKUP(B29,RMS!B:D,3,FALSE)</f>
        <v>89.572699999999998</v>
      </c>
      <c r="J29" s="21">
        <f>VLOOKUP(B29,RMS!B:E,4,FALSE)</f>
        <v>71.854600000000005</v>
      </c>
      <c r="K29" s="22">
        <f t="shared" si="1"/>
        <v>2.0000000000663931E-4</v>
      </c>
      <c r="L29" s="22">
        <f t="shared" si="2"/>
        <v>0</v>
      </c>
    </row>
    <row r="30" spans="1:12">
      <c r="A30" s="56"/>
      <c r="B30" s="12">
        <v>41</v>
      </c>
      <c r="C30" s="53" t="s">
        <v>40</v>
      </c>
      <c r="D30" s="53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6"/>
      <c r="B31" s="12">
        <v>42</v>
      </c>
      <c r="C31" s="53" t="s">
        <v>32</v>
      </c>
      <c r="D31" s="53"/>
      <c r="E31" s="15">
        <f>RA!D35</f>
        <v>210996.5724</v>
      </c>
      <c r="F31" s="25">
        <f>RA!I35</f>
        <v>19583.211299999999</v>
      </c>
      <c r="G31" s="16">
        <f t="shared" si="0"/>
        <v>191413.36110000001</v>
      </c>
      <c r="H31" s="27">
        <f>RA!J35</f>
        <v>9.2812935666437397</v>
      </c>
      <c r="I31" s="20">
        <f>VLOOKUP(B31,RMS!B:D,3,FALSE)</f>
        <v>210996.5717</v>
      </c>
      <c r="J31" s="21">
        <f>VLOOKUP(B31,RMS!B:E,4,FALSE)</f>
        <v>191413.36720000001</v>
      </c>
      <c r="K31" s="22">
        <f t="shared" si="1"/>
        <v>7.0000000414438546E-4</v>
      </c>
      <c r="L31" s="22">
        <f t="shared" si="2"/>
        <v>-6.0999999986961484E-3</v>
      </c>
    </row>
    <row r="32" spans="1:12">
      <c r="A32" s="56"/>
      <c r="B32" s="12">
        <v>71</v>
      </c>
      <c r="C32" s="53" t="s">
        <v>41</v>
      </c>
      <c r="D32" s="53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6"/>
      <c r="B33" s="12">
        <v>72</v>
      </c>
      <c r="C33" s="53" t="s">
        <v>42</v>
      </c>
      <c r="D33" s="53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6"/>
      <c r="B34" s="12">
        <v>73</v>
      </c>
      <c r="C34" s="53" t="s">
        <v>43</v>
      </c>
      <c r="D34" s="53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6"/>
      <c r="B35" s="12">
        <v>75</v>
      </c>
      <c r="C35" s="53" t="s">
        <v>33</v>
      </c>
      <c r="D35" s="53"/>
      <c r="E35" s="15">
        <f>RA!D39</f>
        <v>278454.27439999999</v>
      </c>
      <c r="F35" s="25">
        <f>RA!I39</f>
        <v>16473.858400000001</v>
      </c>
      <c r="G35" s="16">
        <f t="shared" si="0"/>
        <v>261980.416</v>
      </c>
      <c r="H35" s="27">
        <f>RA!J39</f>
        <v>5.9161808291494502</v>
      </c>
      <c r="I35" s="20">
        <f>VLOOKUP(B35,RMS!B:D,3,FALSE)</f>
        <v>278454.27350427402</v>
      </c>
      <c r="J35" s="21">
        <f>VLOOKUP(B35,RMS!B:E,4,FALSE)</f>
        <v>261980.41538461499</v>
      </c>
      <c r="K35" s="22">
        <f t="shared" si="1"/>
        <v>8.9572597062215209E-4</v>
      </c>
      <c r="L35" s="22">
        <f t="shared" si="2"/>
        <v>6.1538501176983118E-4</v>
      </c>
    </row>
    <row r="36" spans="1:12">
      <c r="A36" s="56"/>
      <c r="B36" s="12">
        <v>76</v>
      </c>
      <c r="C36" s="53" t="s">
        <v>34</v>
      </c>
      <c r="D36" s="53"/>
      <c r="E36" s="15">
        <f>RA!D40</f>
        <v>298432.26020000002</v>
      </c>
      <c r="F36" s="25">
        <f>RA!I40</f>
        <v>23462.823199999999</v>
      </c>
      <c r="G36" s="16">
        <f t="shared" si="0"/>
        <v>274969.43700000003</v>
      </c>
      <c r="H36" s="27">
        <f>RA!J40</f>
        <v>7.86202643919124</v>
      </c>
      <c r="I36" s="20">
        <f>VLOOKUP(B36,RMS!B:D,3,FALSE)</f>
        <v>298432.25267863198</v>
      </c>
      <c r="J36" s="21">
        <f>VLOOKUP(B36,RMS!B:E,4,FALSE)</f>
        <v>274969.43686666701</v>
      </c>
      <c r="K36" s="22">
        <f t="shared" si="1"/>
        <v>7.5213680393062532E-3</v>
      </c>
      <c r="L36" s="22">
        <f t="shared" si="2"/>
        <v>1.3333302922546864E-4</v>
      </c>
    </row>
    <row r="37" spans="1:12">
      <c r="A37" s="56"/>
      <c r="B37" s="12">
        <v>77</v>
      </c>
      <c r="C37" s="53" t="s">
        <v>44</v>
      </c>
      <c r="D37" s="53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6"/>
      <c r="B38" s="12">
        <v>78</v>
      </c>
      <c r="C38" s="53" t="s">
        <v>45</v>
      </c>
      <c r="D38" s="53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6"/>
      <c r="B39" s="12">
        <v>99</v>
      </c>
      <c r="C39" s="53" t="s">
        <v>35</v>
      </c>
      <c r="D39" s="53"/>
      <c r="E39" s="15">
        <f>RA!D43</f>
        <v>127952.8646</v>
      </c>
      <c r="F39" s="25">
        <f>RA!I43</f>
        <v>14565.1481</v>
      </c>
      <c r="G39" s="16">
        <f t="shared" si="0"/>
        <v>113387.71649999999</v>
      </c>
      <c r="H39" s="27">
        <f>RA!J43</f>
        <v>11.383213768236301</v>
      </c>
      <c r="I39" s="20">
        <f>VLOOKUP(B39,RMS!B:D,3,FALSE)</f>
        <v>127952.864533696</v>
      </c>
      <c r="J39" s="21">
        <f>VLOOKUP(B39,RMS!B:E,4,FALSE)</f>
        <v>113387.71575523799</v>
      </c>
      <c r="K39" s="22">
        <f t="shared" si="1"/>
        <v>6.6303997300565243E-5</v>
      </c>
      <c r="L39" s="22">
        <f t="shared" si="2"/>
        <v>7.4476200097706169E-4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29" customWidth="1"/>
    <col min="2" max="3" width="9" style="29"/>
    <col min="4" max="5" width="11.5" style="29" bestFit="1" customWidth="1"/>
    <col min="6" max="7" width="12.25" style="29" bestFit="1" customWidth="1"/>
    <col min="8" max="8" width="9" style="29"/>
    <col min="9" max="9" width="12.25" style="29" bestFit="1" customWidth="1"/>
    <col min="10" max="10" width="9" style="29"/>
    <col min="11" max="11" width="12.25" style="29" bestFit="1" customWidth="1"/>
    <col min="12" max="12" width="10.5" style="29" bestFit="1" customWidth="1"/>
    <col min="13" max="13" width="12.25" style="29" bestFit="1" customWidth="1"/>
    <col min="14" max="15" width="13.875" style="29" bestFit="1" customWidth="1"/>
    <col min="16" max="16" width="9.25" style="29" bestFit="1" customWidth="1"/>
    <col min="17" max="18" width="10.5" style="29" bestFit="1" customWidth="1"/>
    <col min="19" max="20" width="9" style="29"/>
    <col min="21" max="21" width="10.5" style="29" bestFit="1" customWidth="1"/>
    <col min="22" max="22" width="36" style="29" bestFit="1" customWidth="1"/>
    <col min="23" max="16384" width="9" style="29"/>
  </cols>
  <sheetData>
    <row r="1" spans="1:23" ht="12.7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30" t="s">
        <v>54</v>
      </c>
      <c r="W1" s="59"/>
    </row>
    <row r="2" spans="1:23" ht="12.7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30"/>
      <c r="W2" s="59"/>
    </row>
    <row r="3" spans="1:23" ht="23.25" thickBo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31" t="s">
        <v>55</v>
      </c>
      <c r="W3" s="59"/>
    </row>
    <row r="4" spans="1:23" ht="12.75" thickTop="1" thickBot="1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W4" s="59"/>
    </row>
    <row r="5" spans="1:23" ht="12.75" thickTop="1" thickBot="1">
      <c r="A5" s="32"/>
      <c r="B5" s="33"/>
      <c r="C5" s="34"/>
      <c r="D5" s="35" t="s">
        <v>0</v>
      </c>
      <c r="E5" s="35" t="s">
        <v>56</v>
      </c>
      <c r="F5" s="35" t="s">
        <v>57</v>
      </c>
      <c r="G5" s="35" t="s">
        <v>58</v>
      </c>
      <c r="H5" s="35" t="s">
        <v>59</v>
      </c>
      <c r="I5" s="35" t="s">
        <v>1</v>
      </c>
      <c r="J5" s="35" t="s">
        <v>2</v>
      </c>
      <c r="K5" s="35" t="s">
        <v>60</v>
      </c>
      <c r="L5" s="35" t="s">
        <v>61</v>
      </c>
      <c r="M5" s="35" t="s">
        <v>62</v>
      </c>
      <c r="N5" s="35" t="s">
        <v>63</v>
      </c>
      <c r="O5" s="35" t="s">
        <v>64</v>
      </c>
      <c r="P5" s="35" t="s">
        <v>65</v>
      </c>
      <c r="Q5" s="35" t="s">
        <v>66</v>
      </c>
      <c r="R5" s="35" t="s">
        <v>67</v>
      </c>
      <c r="S5" s="35" t="s">
        <v>68</v>
      </c>
      <c r="T5" s="35" t="s">
        <v>69</v>
      </c>
      <c r="U5" s="36" t="s">
        <v>70</v>
      </c>
    </row>
    <row r="6" spans="1:23" ht="12" thickBot="1">
      <c r="A6" s="37" t="s">
        <v>3</v>
      </c>
      <c r="B6" s="60" t="s">
        <v>4</v>
      </c>
      <c r="C6" s="6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3" ht="12" thickBot="1">
      <c r="A7" s="62" t="s">
        <v>5</v>
      </c>
      <c r="B7" s="63"/>
      <c r="C7" s="64"/>
      <c r="D7" s="39">
        <v>17107698.865600001</v>
      </c>
      <c r="E7" s="39">
        <v>17256624</v>
      </c>
      <c r="F7" s="40">
        <v>99.136997280580502</v>
      </c>
      <c r="G7" s="41"/>
      <c r="H7" s="41"/>
      <c r="I7" s="39">
        <v>1125775.8378000001</v>
      </c>
      <c r="J7" s="40">
        <v>6.5805217092270603</v>
      </c>
      <c r="K7" s="41"/>
      <c r="L7" s="41"/>
      <c r="M7" s="41"/>
      <c r="N7" s="39">
        <v>276150533.49080002</v>
      </c>
      <c r="O7" s="39">
        <v>2268894621.6167998</v>
      </c>
      <c r="P7" s="39">
        <v>897052</v>
      </c>
      <c r="Q7" s="39">
        <v>1213173</v>
      </c>
      <c r="R7" s="40">
        <v>-26.0573718669967</v>
      </c>
      <c r="S7" s="39">
        <v>19.0710224887743</v>
      </c>
      <c r="T7" s="39">
        <v>18.196152110127699</v>
      </c>
      <c r="U7" s="42">
        <v>4.5874329976883796</v>
      </c>
    </row>
    <row r="8" spans="1:23" ht="12" thickBot="1">
      <c r="A8" s="65">
        <v>41533</v>
      </c>
      <c r="B8" s="57" t="s">
        <v>6</v>
      </c>
      <c r="C8" s="58"/>
      <c r="D8" s="43">
        <v>491954.95449999999</v>
      </c>
      <c r="E8" s="43">
        <v>499592</v>
      </c>
      <c r="F8" s="44">
        <v>98.471343516309304</v>
      </c>
      <c r="G8" s="45"/>
      <c r="H8" s="45"/>
      <c r="I8" s="43">
        <v>105648.7886</v>
      </c>
      <c r="J8" s="44">
        <v>21.475297206301398</v>
      </c>
      <c r="K8" s="45"/>
      <c r="L8" s="45"/>
      <c r="M8" s="45"/>
      <c r="N8" s="43">
        <v>10386596.3464</v>
      </c>
      <c r="O8" s="43">
        <v>73379962.048999995</v>
      </c>
      <c r="P8" s="43">
        <v>22020</v>
      </c>
      <c r="Q8" s="43">
        <v>31547</v>
      </c>
      <c r="R8" s="44">
        <v>-30.199385044536701</v>
      </c>
      <c r="S8" s="43">
        <v>22.341278587647601</v>
      </c>
      <c r="T8" s="43">
        <v>21.971724442894701</v>
      </c>
      <c r="U8" s="46">
        <v>1.6541315811584301</v>
      </c>
    </row>
    <row r="9" spans="1:23" ht="12" thickBot="1">
      <c r="A9" s="66"/>
      <c r="B9" s="57" t="s">
        <v>7</v>
      </c>
      <c r="C9" s="58"/>
      <c r="D9" s="43">
        <v>68373.601299999995</v>
      </c>
      <c r="E9" s="43">
        <v>100619</v>
      </c>
      <c r="F9" s="44">
        <v>67.952972400838803</v>
      </c>
      <c r="G9" s="45"/>
      <c r="H9" s="45"/>
      <c r="I9" s="43">
        <v>15566.1895</v>
      </c>
      <c r="J9" s="44">
        <v>22.7663735769904</v>
      </c>
      <c r="K9" s="45"/>
      <c r="L9" s="45"/>
      <c r="M9" s="45"/>
      <c r="N9" s="43">
        <v>2017099.6735</v>
      </c>
      <c r="O9" s="43">
        <v>16018532.403100001</v>
      </c>
      <c r="P9" s="43">
        <v>4751</v>
      </c>
      <c r="Q9" s="43">
        <v>9121</v>
      </c>
      <c r="R9" s="44">
        <v>-47.911413222234401</v>
      </c>
      <c r="S9" s="43">
        <v>14.391412607872001</v>
      </c>
      <c r="T9" s="43">
        <v>14.7100101633593</v>
      </c>
      <c r="U9" s="46">
        <v>-2.2138032184066399</v>
      </c>
    </row>
    <row r="10" spans="1:23" ht="12" thickBot="1">
      <c r="A10" s="66"/>
      <c r="B10" s="57" t="s">
        <v>8</v>
      </c>
      <c r="C10" s="58"/>
      <c r="D10" s="43">
        <v>103298.60830000001</v>
      </c>
      <c r="E10" s="43">
        <v>85219</v>
      </c>
      <c r="F10" s="44">
        <v>121.21546638660401</v>
      </c>
      <c r="G10" s="45"/>
      <c r="H10" s="45"/>
      <c r="I10" s="43">
        <v>24925.0393</v>
      </c>
      <c r="J10" s="44">
        <v>24.129114331930499</v>
      </c>
      <c r="K10" s="45"/>
      <c r="L10" s="45"/>
      <c r="M10" s="45"/>
      <c r="N10" s="43">
        <v>1938265.3547</v>
      </c>
      <c r="O10" s="43">
        <v>21318538.6241</v>
      </c>
      <c r="P10" s="43">
        <v>78785</v>
      </c>
      <c r="Q10" s="43">
        <v>108780</v>
      </c>
      <c r="R10" s="44">
        <v>-27.574002574002598</v>
      </c>
      <c r="S10" s="43">
        <v>1.3111456279748701</v>
      </c>
      <c r="T10" s="43">
        <v>1.4988683167861701</v>
      </c>
      <c r="U10" s="46">
        <v>-14.3174552701101</v>
      </c>
    </row>
    <row r="11" spans="1:23" ht="12" thickBot="1">
      <c r="A11" s="66"/>
      <c r="B11" s="57" t="s">
        <v>9</v>
      </c>
      <c r="C11" s="58"/>
      <c r="D11" s="43">
        <v>36480.664599999996</v>
      </c>
      <c r="E11" s="43">
        <v>43381</v>
      </c>
      <c r="F11" s="44">
        <v>84.093646066250201</v>
      </c>
      <c r="G11" s="45"/>
      <c r="H11" s="45"/>
      <c r="I11" s="43">
        <v>8717.3842000000004</v>
      </c>
      <c r="J11" s="44">
        <v>23.895902927163199</v>
      </c>
      <c r="K11" s="45"/>
      <c r="L11" s="45"/>
      <c r="M11" s="45"/>
      <c r="N11" s="43">
        <v>859749.81810000003</v>
      </c>
      <c r="O11" s="43">
        <v>7206869.4755999995</v>
      </c>
      <c r="P11" s="43">
        <v>1945</v>
      </c>
      <c r="Q11" s="43">
        <v>2743</v>
      </c>
      <c r="R11" s="44">
        <v>-29.092234779438598</v>
      </c>
      <c r="S11" s="43">
        <v>18.756125758354798</v>
      </c>
      <c r="T11" s="43">
        <v>20.055809041195801</v>
      </c>
      <c r="U11" s="46">
        <v>-6.9293802973254204</v>
      </c>
    </row>
    <row r="12" spans="1:23" ht="12" thickBot="1">
      <c r="A12" s="66"/>
      <c r="B12" s="57" t="s">
        <v>10</v>
      </c>
      <c r="C12" s="58"/>
      <c r="D12" s="43">
        <v>110189.0343</v>
      </c>
      <c r="E12" s="43">
        <v>172238</v>
      </c>
      <c r="F12" s="44">
        <v>63.974868670096001</v>
      </c>
      <c r="G12" s="45"/>
      <c r="H12" s="45"/>
      <c r="I12" s="43">
        <v>10806.147000000001</v>
      </c>
      <c r="J12" s="44">
        <v>9.80691687575667</v>
      </c>
      <c r="K12" s="45"/>
      <c r="L12" s="45"/>
      <c r="M12" s="45"/>
      <c r="N12" s="43">
        <v>3294164.3613</v>
      </c>
      <c r="O12" s="43">
        <v>27626895.000799999</v>
      </c>
      <c r="P12" s="43">
        <v>1209</v>
      </c>
      <c r="Q12" s="43">
        <v>1862</v>
      </c>
      <c r="R12" s="44">
        <v>-35.069817400644503</v>
      </c>
      <c r="S12" s="43">
        <v>91.140640446650096</v>
      </c>
      <c r="T12" s="43">
        <v>82.543155853920496</v>
      </c>
      <c r="U12" s="46">
        <v>9.4332062520036892</v>
      </c>
    </row>
    <row r="13" spans="1:23" ht="12" thickBot="1">
      <c r="A13" s="66"/>
      <c r="B13" s="57" t="s">
        <v>11</v>
      </c>
      <c r="C13" s="58"/>
      <c r="D13" s="43">
        <v>200327.21710000001</v>
      </c>
      <c r="E13" s="43">
        <v>261030</v>
      </c>
      <c r="F13" s="44">
        <v>76.744901773742498</v>
      </c>
      <c r="G13" s="45"/>
      <c r="H13" s="45"/>
      <c r="I13" s="43">
        <v>52642.397900000004</v>
      </c>
      <c r="J13" s="44">
        <v>26.278205558919002</v>
      </c>
      <c r="K13" s="45"/>
      <c r="L13" s="45"/>
      <c r="M13" s="45"/>
      <c r="N13" s="43">
        <v>4795261.9501999998</v>
      </c>
      <c r="O13" s="43">
        <v>39805583.115900002</v>
      </c>
      <c r="P13" s="43">
        <v>8539</v>
      </c>
      <c r="Q13" s="43">
        <v>12042</v>
      </c>
      <c r="R13" s="44">
        <v>-29.0898521840226</v>
      </c>
      <c r="S13" s="43">
        <v>23.460266670570299</v>
      </c>
      <c r="T13" s="43">
        <v>23.489474422853299</v>
      </c>
      <c r="U13" s="46">
        <v>-0.124498807678334</v>
      </c>
    </row>
    <row r="14" spans="1:23" ht="12" thickBot="1">
      <c r="A14" s="66"/>
      <c r="B14" s="57" t="s">
        <v>12</v>
      </c>
      <c r="C14" s="58"/>
      <c r="D14" s="43">
        <v>102333.38770000001</v>
      </c>
      <c r="E14" s="43">
        <v>174481</v>
      </c>
      <c r="F14" s="44">
        <v>58.650161163679698</v>
      </c>
      <c r="G14" s="45"/>
      <c r="H14" s="45"/>
      <c r="I14" s="43">
        <v>19109.672999999999</v>
      </c>
      <c r="J14" s="44">
        <v>18.673937636093701</v>
      </c>
      <c r="K14" s="45"/>
      <c r="L14" s="45"/>
      <c r="M14" s="45"/>
      <c r="N14" s="43">
        <v>2772658.6540999999</v>
      </c>
      <c r="O14" s="43">
        <v>21506407.384199999</v>
      </c>
      <c r="P14" s="43">
        <v>1642</v>
      </c>
      <c r="Q14" s="43">
        <v>2337</v>
      </c>
      <c r="R14" s="44">
        <v>-29.738981600342299</v>
      </c>
      <c r="S14" s="43">
        <v>62.322404202192502</v>
      </c>
      <c r="T14" s="43">
        <v>60.583083525887901</v>
      </c>
      <c r="U14" s="46">
        <v>2.7908433549220701</v>
      </c>
    </row>
    <row r="15" spans="1:23" ht="12" thickBot="1">
      <c r="A15" s="66"/>
      <c r="B15" s="57" t="s">
        <v>13</v>
      </c>
      <c r="C15" s="58"/>
      <c r="D15" s="43">
        <v>53159.5317</v>
      </c>
      <c r="E15" s="43">
        <v>85772</v>
      </c>
      <c r="F15" s="44">
        <v>61.9777219838642</v>
      </c>
      <c r="G15" s="45"/>
      <c r="H15" s="45"/>
      <c r="I15" s="43">
        <v>9146.7561000000005</v>
      </c>
      <c r="J15" s="44">
        <v>17.206239045932001</v>
      </c>
      <c r="K15" s="45"/>
      <c r="L15" s="45"/>
      <c r="M15" s="45"/>
      <c r="N15" s="43">
        <v>1493914.5244</v>
      </c>
      <c r="O15" s="43">
        <v>14169543.551999999</v>
      </c>
      <c r="P15" s="43">
        <v>1991</v>
      </c>
      <c r="Q15" s="43">
        <v>2691</v>
      </c>
      <c r="R15" s="44">
        <v>-26.0126347082869</v>
      </c>
      <c r="S15" s="43">
        <v>26.699915469613298</v>
      </c>
      <c r="T15" s="43">
        <v>27.644448383500599</v>
      </c>
      <c r="U15" s="46">
        <v>-3.5375876562689799</v>
      </c>
    </row>
    <row r="16" spans="1:23" ht="12" thickBot="1">
      <c r="A16" s="66"/>
      <c r="B16" s="57" t="s">
        <v>14</v>
      </c>
      <c r="C16" s="58"/>
      <c r="D16" s="43">
        <v>967837.5736</v>
      </c>
      <c r="E16" s="43">
        <v>666800</v>
      </c>
      <c r="F16" s="44">
        <v>145.14660671865599</v>
      </c>
      <c r="G16" s="45"/>
      <c r="H16" s="45"/>
      <c r="I16" s="43">
        <v>46299.017500000002</v>
      </c>
      <c r="J16" s="44">
        <v>4.7837590483064902</v>
      </c>
      <c r="K16" s="45"/>
      <c r="L16" s="45"/>
      <c r="M16" s="45"/>
      <c r="N16" s="43">
        <v>13176084.202500001</v>
      </c>
      <c r="O16" s="43">
        <v>122000585.78919999</v>
      </c>
      <c r="P16" s="43">
        <v>53713</v>
      </c>
      <c r="Q16" s="43">
        <v>79365</v>
      </c>
      <c r="R16" s="44">
        <v>-32.321552321552304</v>
      </c>
      <c r="S16" s="43">
        <v>18.018683998287202</v>
      </c>
      <c r="T16" s="43">
        <v>16.256174597114601</v>
      </c>
      <c r="U16" s="46">
        <v>9.7815656312089008</v>
      </c>
    </row>
    <row r="17" spans="1:21" ht="12" thickBot="1">
      <c r="A17" s="66"/>
      <c r="B17" s="57" t="s">
        <v>15</v>
      </c>
      <c r="C17" s="58"/>
      <c r="D17" s="43">
        <v>2432054.6762000001</v>
      </c>
      <c r="E17" s="43">
        <v>2098933</v>
      </c>
      <c r="F17" s="44">
        <v>115.871000941907</v>
      </c>
      <c r="G17" s="45"/>
      <c r="H17" s="45"/>
      <c r="I17" s="43">
        <v>-300099.20929999999</v>
      </c>
      <c r="J17" s="44">
        <v>-12.3393282329036</v>
      </c>
      <c r="K17" s="45"/>
      <c r="L17" s="45"/>
      <c r="M17" s="45"/>
      <c r="N17" s="43">
        <v>16812993.633000001</v>
      </c>
      <c r="O17" s="43">
        <v>91652887.722399995</v>
      </c>
      <c r="P17" s="43">
        <v>30790</v>
      </c>
      <c r="Q17" s="43">
        <v>32991</v>
      </c>
      <c r="R17" s="44">
        <v>-6.6715164741899304</v>
      </c>
      <c r="S17" s="43">
        <v>78.988459766157902</v>
      </c>
      <c r="T17" s="43">
        <v>58.390957694522797</v>
      </c>
      <c r="U17" s="46">
        <v>26.076596673252201</v>
      </c>
    </row>
    <row r="18" spans="1:21" ht="12" thickBot="1">
      <c r="A18" s="66"/>
      <c r="B18" s="57" t="s">
        <v>16</v>
      </c>
      <c r="C18" s="58"/>
      <c r="D18" s="43">
        <v>1173619.6432</v>
      </c>
      <c r="E18" s="43">
        <v>1207307</v>
      </c>
      <c r="F18" s="44">
        <v>97.209710802637602</v>
      </c>
      <c r="G18" s="45"/>
      <c r="H18" s="45"/>
      <c r="I18" s="43">
        <v>162464.21530000001</v>
      </c>
      <c r="J18" s="44">
        <v>13.843004097735101</v>
      </c>
      <c r="K18" s="45"/>
      <c r="L18" s="45"/>
      <c r="M18" s="45"/>
      <c r="N18" s="43">
        <v>24435607.7106</v>
      </c>
      <c r="O18" s="43">
        <v>223739875.833</v>
      </c>
      <c r="P18" s="43">
        <v>65184</v>
      </c>
      <c r="Q18" s="43">
        <v>107697</v>
      </c>
      <c r="R18" s="44">
        <v>-39.474637176522997</v>
      </c>
      <c r="S18" s="43">
        <v>18.004719612174799</v>
      </c>
      <c r="T18" s="43">
        <v>18.052582807320501</v>
      </c>
      <c r="U18" s="46">
        <v>-0.26583693707401201</v>
      </c>
    </row>
    <row r="19" spans="1:21" ht="12" thickBot="1">
      <c r="A19" s="66"/>
      <c r="B19" s="57" t="s">
        <v>17</v>
      </c>
      <c r="C19" s="58"/>
      <c r="D19" s="43">
        <v>606119.47640000004</v>
      </c>
      <c r="E19" s="43">
        <v>555929</v>
      </c>
      <c r="F19" s="44">
        <v>109.02821698454299</v>
      </c>
      <c r="G19" s="45"/>
      <c r="H19" s="45"/>
      <c r="I19" s="43">
        <v>42274.104299999999</v>
      </c>
      <c r="J19" s="44">
        <v>6.9745497292190297</v>
      </c>
      <c r="K19" s="45"/>
      <c r="L19" s="45"/>
      <c r="M19" s="45"/>
      <c r="N19" s="43">
        <v>10348372.914799999</v>
      </c>
      <c r="O19" s="43">
        <v>78553833.4023</v>
      </c>
      <c r="P19" s="43">
        <v>12430</v>
      </c>
      <c r="Q19" s="43">
        <v>18150</v>
      </c>
      <c r="R19" s="44">
        <v>-31.515151515151501</v>
      </c>
      <c r="S19" s="43">
        <v>48.762628833467403</v>
      </c>
      <c r="T19" s="43">
        <v>49.870080148760302</v>
      </c>
      <c r="U19" s="46">
        <v>-2.2711066687463402</v>
      </c>
    </row>
    <row r="20" spans="1:21" ht="12" thickBot="1">
      <c r="A20" s="66"/>
      <c r="B20" s="57" t="s">
        <v>18</v>
      </c>
      <c r="C20" s="58"/>
      <c r="D20" s="43">
        <v>1182908.3467999999</v>
      </c>
      <c r="E20" s="43">
        <v>1162178</v>
      </c>
      <c r="F20" s="44">
        <v>101.783749718202</v>
      </c>
      <c r="G20" s="45"/>
      <c r="H20" s="45"/>
      <c r="I20" s="43">
        <v>24527.278300000002</v>
      </c>
      <c r="J20" s="44">
        <v>2.07347241790551</v>
      </c>
      <c r="K20" s="45"/>
      <c r="L20" s="45"/>
      <c r="M20" s="45"/>
      <c r="N20" s="43">
        <v>18184495.238000002</v>
      </c>
      <c r="O20" s="43">
        <v>134455063.98980001</v>
      </c>
      <c r="P20" s="43">
        <v>37628</v>
      </c>
      <c r="Q20" s="43">
        <v>48275</v>
      </c>
      <c r="R20" s="44">
        <v>-22.054893837390001</v>
      </c>
      <c r="S20" s="43">
        <v>31.436917901562701</v>
      </c>
      <c r="T20" s="43">
        <v>28.624344783013999</v>
      </c>
      <c r="U20" s="46">
        <v>8.9467203094005399</v>
      </c>
    </row>
    <row r="21" spans="1:21" ht="12" thickBot="1">
      <c r="A21" s="66"/>
      <c r="B21" s="57" t="s">
        <v>19</v>
      </c>
      <c r="C21" s="58"/>
      <c r="D21" s="43">
        <v>350875.68160000001</v>
      </c>
      <c r="E21" s="43">
        <v>354672</v>
      </c>
      <c r="F21" s="44">
        <v>98.929625569540306</v>
      </c>
      <c r="G21" s="45"/>
      <c r="H21" s="45"/>
      <c r="I21" s="43">
        <v>43991.724399999999</v>
      </c>
      <c r="J21" s="44">
        <v>12.5376954593709</v>
      </c>
      <c r="K21" s="45"/>
      <c r="L21" s="45"/>
      <c r="M21" s="45"/>
      <c r="N21" s="43">
        <v>5743904.1462000003</v>
      </c>
      <c r="O21" s="43">
        <v>47414111.732000001</v>
      </c>
      <c r="P21" s="43">
        <v>27046</v>
      </c>
      <c r="Q21" s="43">
        <v>37743</v>
      </c>
      <c r="R21" s="44">
        <v>-28.341679251781802</v>
      </c>
      <c r="S21" s="43">
        <v>12.9732929675368</v>
      </c>
      <c r="T21" s="43">
        <v>11.5816314283443</v>
      </c>
      <c r="U21" s="46">
        <v>10.727126433318301</v>
      </c>
    </row>
    <row r="22" spans="1:21" ht="12" thickBot="1">
      <c r="A22" s="66"/>
      <c r="B22" s="57" t="s">
        <v>20</v>
      </c>
      <c r="C22" s="58"/>
      <c r="D22" s="43">
        <v>1001488.1832</v>
      </c>
      <c r="E22" s="43">
        <v>854527</v>
      </c>
      <c r="F22" s="44">
        <v>117.197956670766</v>
      </c>
      <c r="G22" s="45"/>
      <c r="H22" s="45"/>
      <c r="I22" s="43">
        <v>131492.4902</v>
      </c>
      <c r="J22" s="44">
        <v>13.1297096067424</v>
      </c>
      <c r="K22" s="45"/>
      <c r="L22" s="45"/>
      <c r="M22" s="45"/>
      <c r="N22" s="43">
        <v>16899608.3948</v>
      </c>
      <c r="O22" s="43">
        <v>163067885.77739999</v>
      </c>
      <c r="P22" s="43">
        <v>62434</v>
      </c>
      <c r="Q22" s="43">
        <v>91708</v>
      </c>
      <c r="R22" s="44">
        <v>-31.920879312600899</v>
      </c>
      <c r="S22" s="43">
        <v>16.040749963161101</v>
      </c>
      <c r="T22" s="43">
        <v>15.097596410345901</v>
      </c>
      <c r="U22" s="46">
        <v>5.8797347691426403</v>
      </c>
    </row>
    <row r="23" spans="1:21" ht="12" thickBot="1">
      <c r="A23" s="66"/>
      <c r="B23" s="57" t="s">
        <v>21</v>
      </c>
      <c r="C23" s="58"/>
      <c r="D23" s="43">
        <v>2259972.3273999998</v>
      </c>
      <c r="E23" s="43">
        <v>2159349</v>
      </c>
      <c r="F23" s="44">
        <v>104.65989181924699</v>
      </c>
      <c r="G23" s="45"/>
      <c r="H23" s="45"/>
      <c r="I23" s="43">
        <v>110467.70450000001</v>
      </c>
      <c r="J23" s="44">
        <v>4.8880113778688701</v>
      </c>
      <c r="K23" s="45"/>
      <c r="L23" s="45"/>
      <c r="M23" s="45"/>
      <c r="N23" s="43">
        <v>40566895.924199998</v>
      </c>
      <c r="O23" s="43">
        <v>346252882.0632</v>
      </c>
      <c r="P23" s="43">
        <v>72974</v>
      </c>
      <c r="Q23" s="43">
        <v>103887</v>
      </c>
      <c r="R23" s="44">
        <v>-29.756369901912699</v>
      </c>
      <c r="S23" s="43">
        <v>30.969555285444098</v>
      </c>
      <c r="T23" s="43">
        <v>29.1779829940224</v>
      </c>
      <c r="U23" s="46">
        <v>5.7849467805042503</v>
      </c>
    </row>
    <row r="24" spans="1:21" ht="12" thickBot="1">
      <c r="A24" s="66"/>
      <c r="B24" s="57" t="s">
        <v>22</v>
      </c>
      <c r="C24" s="58"/>
      <c r="D24" s="43">
        <v>259938.2622</v>
      </c>
      <c r="E24" s="43">
        <v>302977</v>
      </c>
      <c r="F24" s="44">
        <v>85.794717816863994</v>
      </c>
      <c r="G24" s="45"/>
      <c r="H24" s="45"/>
      <c r="I24" s="43">
        <v>43479.083100000003</v>
      </c>
      <c r="J24" s="44">
        <v>16.7266960746805</v>
      </c>
      <c r="K24" s="45"/>
      <c r="L24" s="45"/>
      <c r="M24" s="45"/>
      <c r="N24" s="43">
        <v>4797381.9940999998</v>
      </c>
      <c r="O24" s="43">
        <v>40091815.2874</v>
      </c>
      <c r="P24" s="43">
        <v>28396</v>
      </c>
      <c r="Q24" s="43">
        <v>38198</v>
      </c>
      <c r="R24" s="44">
        <v>-25.661029373265599</v>
      </c>
      <c r="S24" s="43">
        <v>9.15404501338217</v>
      </c>
      <c r="T24" s="43">
        <v>8.9275283156186198</v>
      </c>
      <c r="U24" s="46">
        <v>2.4744984040651601</v>
      </c>
    </row>
    <row r="25" spans="1:21" ht="12" thickBot="1">
      <c r="A25" s="66"/>
      <c r="B25" s="57" t="s">
        <v>23</v>
      </c>
      <c r="C25" s="58"/>
      <c r="D25" s="43">
        <v>214295.90270000001</v>
      </c>
      <c r="E25" s="43">
        <v>202603</v>
      </c>
      <c r="F25" s="44">
        <v>105.771337393819</v>
      </c>
      <c r="G25" s="45"/>
      <c r="H25" s="45"/>
      <c r="I25" s="43">
        <v>22590.446100000001</v>
      </c>
      <c r="J25" s="44">
        <v>10.541706964703399</v>
      </c>
      <c r="K25" s="45"/>
      <c r="L25" s="45"/>
      <c r="M25" s="45"/>
      <c r="N25" s="43">
        <v>3821272.6203999999</v>
      </c>
      <c r="O25" s="43">
        <v>30118123.073800001</v>
      </c>
      <c r="P25" s="43">
        <v>14814</v>
      </c>
      <c r="Q25" s="43">
        <v>20644</v>
      </c>
      <c r="R25" s="44">
        <v>-28.2406510366208</v>
      </c>
      <c r="S25" s="43">
        <v>14.465769049547699</v>
      </c>
      <c r="T25" s="43">
        <v>14.005446880449499</v>
      </c>
      <c r="U25" s="46">
        <v>3.18214792121677</v>
      </c>
    </row>
    <row r="26" spans="1:21" ht="12" thickBot="1">
      <c r="A26" s="66"/>
      <c r="B26" s="57" t="s">
        <v>24</v>
      </c>
      <c r="C26" s="58"/>
      <c r="D26" s="43">
        <v>436493.20390000002</v>
      </c>
      <c r="E26" s="43">
        <v>407620</v>
      </c>
      <c r="F26" s="44">
        <v>107.083362911535</v>
      </c>
      <c r="G26" s="45"/>
      <c r="H26" s="45"/>
      <c r="I26" s="43">
        <v>86659.0291</v>
      </c>
      <c r="J26" s="44">
        <v>19.853465833079401</v>
      </c>
      <c r="K26" s="45"/>
      <c r="L26" s="45"/>
      <c r="M26" s="45"/>
      <c r="N26" s="43">
        <v>7273675.3344999999</v>
      </c>
      <c r="O26" s="43">
        <v>75260332.920100003</v>
      </c>
      <c r="P26" s="43">
        <v>33095</v>
      </c>
      <c r="Q26" s="43">
        <v>40517</v>
      </c>
      <c r="R26" s="44">
        <v>-18.318236789495799</v>
      </c>
      <c r="S26" s="43">
        <v>13.1890981689077</v>
      </c>
      <c r="T26" s="43">
        <v>12.2212952809932</v>
      </c>
      <c r="U26" s="46">
        <v>7.3379004047149303</v>
      </c>
    </row>
    <row r="27" spans="1:21" ht="12" thickBot="1">
      <c r="A27" s="66"/>
      <c r="B27" s="57" t="s">
        <v>25</v>
      </c>
      <c r="C27" s="58"/>
      <c r="D27" s="43">
        <v>314540.96850000002</v>
      </c>
      <c r="E27" s="43">
        <v>247510</v>
      </c>
      <c r="F27" s="44">
        <v>127.082125368672</v>
      </c>
      <c r="G27" s="45"/>
      <c r="H27" s="45"/>
      <c r="I27" s="43">
        <v>88491.593099999998</v>
      </c>
      <c r="J27" s="44">
        <v>28.133566677181499</v>
      </c>
      <c r="K27" s="45"/>
      <c r="L27" s="45"/>
      <c r="M27" s="45"/>
      <c r="N27" s="43">
        <v>5117074.7966999998</v>
      </c>
      <c r="O27" s="43">
        <v>35171102.7777</v>
      </c>
      <c r="P27" s="43">
        <v>32773</v>
      </c>
      <c r="Q27" s="43">
        <v>46233</v>
      </c>
      <c r="R27" s="44">
        <v>-29.113403845737899</v>
      </c>
      <c r="S27" s="43">
        <v>9.5975641076495908</v>
      </c>
      <c r="T27" s="43">
        <v>8.4380312157982402</v>
      </c>
      <c r="U27" s="46">
        <v>12.081533177019001</v>
      </c>
    </row>
    <row r="28" spans="1:21" ht="12" thickBot="1">
      <c r="A28" s="66"/>
      <c r="B28" s="57" t="s">
        <v>26</v>
      </c>
      <c r="C28" s="58"/>
      <c r="D28" s="43">
        <v>885975.98560000001</v>
      </c>
      <c r="E28" s="43">
        <v>861493</v>
      </c>
      <c r="F28" s="44">
        <v>102.841925076582</v>
      </c>
      <c r="G28" s="45"/>
      <c r="H28" s="45"/>
      <c r="I28" s="43">
        <v>40213.106699999997</v>
      </c>
      <c r="J28" s="44">
        <v>4.5388483834318496</v>
      </c>
      <c r="K28" s="45"/>
      <c r="L28" s="45"/>
      <c r="M28" s="45"/>
      <c r="N28" s="43">
        <v>16125771.18</v>
      </c>
      <c r="O28" s="43">
        <v>118871184.7193</v>
      </c>
      <c r="P28" s="43">
        <v>45638</v>
      </c>
      <c r="Q28" s="43">
        <v>60625</v>
      </c>
      <c r="R28" s="44">
        <v>-24.720824742268</v>
      </c>
      <c r="S28" s="43">
        <v>19.413120329549901</v>
      </c>
      <c r="T28" s="43">
        <v>21.021169887010299</v>
      </c>
      <c r="U28" s="46">
        <v>-8.2833131931534894</v>
      </c>
    </row>
    <row r="29" spans="1:21" ht="12" thickBot="1">
      <c r="A29" s="66"/>
      <c r="B29" s="57" t="s">
        <v>27</v>
      </c>
      <c r="C29" s="58"/>
      <c r="D29" s="43">
        <v>624044.32519999996</v>
      </c>
      <c r="E29" s="43">
        <v>643204</v>
      </c>
      <c r="F29" s="44">
        <v>97.021213363100998</v>
      </c>
      <c r="G29" s="45"/>
      <c r="H29" s="45"/>
      <c r="I29" s="43">
        <v>69479.751499999998</v>
      </c>
      <c r="J29" s="44">
        <v>11.1337846839217</v>
      </c>
      <c r="K29" s="45"/>
      <c r="L29" s="45"/>
      <c r="M29" s="45"/>
      <c r="N29" s="43">
        <v>11317703.125</v>
      </c>
      <c r="O29" s="43">
        <v>86271927.988700002</v>
      </c>
      <c r="P29" s="43">
        <v>93404</v>
      </c>
      <c r="Q29" s="43">
        <v>104566</v>
      </c>
      <c r="R29" s="44">
        <v>-10.674597861637601</v>
      </c>
      <c r="S29" s="43">
        <v>6.6811306282386198</v>
      </c>
      <c r="T29" s="43">
        <v>7.2907916923282903</v>
      </c>
      <c r="U29" s="46">
        <v>-9.1251181575894407</v>
      </c>
    </row>
    <row r="30" spans="1:21" ht="12" thickBot="1">
      <c r="A30" s="66"/>
      <c r="B30" s="57" t="s">
        <v>28</v>
      </c>
      <c r="C30" s="58"/>
      <c r="D30" s="43">
        <v>1158575.3435</v>
      </c>
      <c r="E30" s="43">
        <v>927669</v>
      </c>
      <c r="F30" s="44">
        <v>124.89102724139801</v>
      </c>
      <c r="G30" s="45"/>
      <c r="H30" s="45"/>
      <c r="I30" s="43">
        <v>164921.5165</v>
      </c>
      <c r="J30" s="44">
        <v>14.234854679522201</v>
      </c>
      <c r="K30" s="45"/>
      <c r="L30" s="45"/>
      <c r="M30" s="45"/>
      <c r="N30" s="43">
        <v>17696411.9135</v>
      </c>
      <c r="O30" s="43">
        <v>167685526.15990001</v>
      </c>
      <c r="P30" s="43">
        <v>76718</v>
      </c>
      <c r="Q30" s="43">
        <v>91888</v>
      </c>
      <c r="R30" s="44">
        <v>-16.5092286261536</v>
      </c>
      <c r="S30" s="43">
        <v>15.101740706222801</v>
      </c>
      <c r="T30" s="43">
        <v>14.759098646178</v>
      </c>
      <c r="U30" s="46">
        <v>2.2688911610278399</v>
      </c>
    </row>
    <row r="31" spans="1:21" ht="12" thickBot="1">
      <c r="A31" s="66"/>
      <c r="B31" s="57" t="s">
        <v>29</v>
      </c>
      <c r="C31" s="58"/>
      <c r="D31" s="43">
        <v>1053696.7504</v>
      </c>
      <c r="E31" s="43">
        <v>932262</v>
      </c>
      <c r="F31" s="44">
        <v>113.025817892395</v>
      </c>
      <c r="G31" s="45"/>
      <c r="H31" s="45"/>
      <c r="I31" s="43">
        <v>1564.9948999999999</v>
      </c>
      <c r="J31" s="44">
        <v>0.14852422192684001</v>
      </c>
      <c r="K31" s="45"/>
      <c r="L31" s="45"/>
      <c r="M31" s="45"/>
      <c r="N31" s="43">
        <v>16991499.5955</v>
      </c>
      <c r="O31" s="43">
        <v>133502354.70720001</v>
      </c>
      <c r="P31" s="43">
        <v>46405</v>
      </c>
      <c r="Q31" s="43">
        <v>63950</v>
      </c>
      <c r="R31" s="44">
        <v>-27.435496481626299</v>
      </c>
      <c r="S31" s="43">
        <v>22.706534864777499</v>
      </c>
      <c r="T31" s="43">
        <v>25.942255560594202</v>
      </c>
      <c r="U31" s="46">
        <v>-14.2501738600194</v>
      </c>
    </row>
    <row r="32" spans="1:21" ht="12" thickBot="1">
      <c r="A32" s="66"/>
      <c r="B32" s="57" t="s">
        <v>30</v>
      </c>
      <c r="C32" s="58"/>
      <c r="D32" s="43">
        <v>103219.6712</v>
      </c>
      <c r="E32" s="43">
        <v>125225</v>
      </c>
      <c r="F32" s="44">
        <v>82.4273676981433</v>
      </c>
      <c r="G32" s="45"/>
      <c r="H32" s="45"/>
      <c r="I32" s="43">
        <v>26293.8567</v>
      </c>
      <c r="J32" s="44">
        <v>25.4736877131227</v>
      </c>
      <c r="K32" s="45"/>
      <c r="L32" s="45"/>
      <c r="M32" s="45"/>
      <c r="N32" s="43">
        <v>2171438.1077000001</v>
      </c>
      <c r="O32" s="43">
        <v>19872104.094099998</v>
      </c>
      <c r="P32" s="43">
        <v>24304</v>
      </c>
      <c r="Q32" s="43">
        <v>31334</v>
      </c>
      <c r="R32" s="44">
        <v>-22.435692857598799</v>
      </c>
      <c r="S32" s="43">
        <v>4.2470239960500296</v>
      </c>
      <c r="T32" s="43">
        <v>4.6292746952192498</v>
      </c>
      <c r="U32" s="46">
        <v>-9.0004365297848796</v>
      </c>
    </row>
    <row r="33" spans="1:21" ht="12" thickBot="1">
      <c r="A33" s="66"/>
      <c r="B33" s="57" t="s">
        <v>31</v>
      </c>
      <c r="C33" s="58"/>
      <c r="D33" s="43">
        <v>89.572900000000004</v>
      </c>
      <c r="E33" s="45"/>
      <c r="F33" s="45"/>
      <c r="G33" s="45"/>
      <c r="H33" s="45"/>
      <c r="I33" s="43">
        <v>17.718299999999999</v>
      </c>
      <c r="J33" s="44">
        <v>19.780871223327601</v>
      </c>
      <c r="K33" s="45"/>
      <c r="L33" s="45"/>
      <c r="M33" s="45"/>
      <c r="N33" s="43">
        <v>1997.8178</v>
      </c>
      <c r="O33" s="43">
        <v>16910.137999999999</v>
      </c>
      <c r="P33" s="43">
        <v>16</v>
      </c>
      <c r="Q33" s="43">
        <v>23</v>
      </c>
      <c r="R33" s="44">
        <v>-30.434782608695699</v>
      </c>
      <c r="S33" s="43">
        <v>5.5983062500000003</v>
      </c>
      <c r="T33" s="43">
        <v>3.7123826086956502</v>
      </c>
      <c r="U33" s="46">
        <v>33.687396814069402</v>
      </c>
    </row>
    <row r="34" spans="1:21" ht="12" thickBot="1">
      <c r="A34" s="66"/>
      <c r="B34" s="57" t="s">
        <v>40</v>
      </c>
      <c r="C34" s="58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3">
        <v>25.9</v>
      </c>
      <c r="P34" s="45"/>
      <c r="Q34" s="45"/>
      <c r="R34" s="45"/>
      <c r="S34" s="45"/>
      <c r="T34" s="45"/>
      <c r="U34" s="47"/>
    </row>
    <row r="35" spans="1:21" ht="12" thickBot="1">
      <c r="A35" s="66"/>
      <c r="B35" s="57" t="s">
        <v>32</v>
      </c>
      <c r="C35" s="58"/>
      <c r="D35" s="43">
        <v>210996.5724</v>
      </c>
      <c r="E35" s="43">
        <v>148510</v>
      </c>
      <c r="F35" s="44">
        <v>142.075666554441</v>
      </c>
      <c r="G35" s="45"/>
      <c r="H35" s="45"/>
      <c r="I35" s="43">
        <v>19583.211299999999</v>
      </c>
      <c r="J35" s="44">
        <v>9.2812935666437397</v>
      </c>
      <c r="K35" s="45"/>
      <c r="L35" s="45"/>
      <c r="M35" s="45"/>
      <c r="N35" s="43">
        <v>3128074.65</v>
      </c>
      <c r="O35" s="43">
        <v>16791080.624299999</v>
      </c>
      <c r="P35" s="43">
        <v>16135</v>
      </c>
      <c r="Q35" s="43">
        <v>21000</v>
      </c>
      <c r="R35" s="44">
        <v>-23.1666666666667</v>
      </c>
      <c r="S35" s="43">
        <v>13.0769490176635</v>
      </c>
      <c r="T35" s="43">
        <v>13.015685971428599</v>
      </c>
      <c r="U35" s="46">
        <v>0.46848118893896201</v>
      </c>
    </row>
    <row r="36" spans="1:21" ht="12" thickBot="1">
      <c r="A36" s="66"/>
      <c r="B36" s="57" t="s">
        <v>41</v>
      </c>
      <c r="C36" s="58"/>
      <c r="D36" s="45"/>
      <c r="E36" s="43">
        <v>604093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7"/>
    </row>
    <row r="37" spans="1:21" ht="12" thickBot="1">
      <c r="A37" s="66"/>
      <c r="B37" s="57" t="s">
        <v>42</v>
      </c>
      <c r="C37" s="58"/>
      <c r="D37" s="45"/>
      <c r="E37" s="43">
        <v>216880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7"/>
    </row>
    <row r="38" spans="1:21" ht="12" thickBot="1">
      <c r="A38" s="66"/>
      <c r="B38" s="57" t="s">
        <v>43</v>
      </c>
      <c r="C38" s="58"/>
      <c r="D38" s="45"/>
      <c r="E38" s="43">
        <v>233638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7"/>
    </row>
    <row r="39" spans="1:21" ht="12" customHeight="1" thickBot="1">
      <c r="A39" s="66"/>
      <c r="B39" s="57" t="s">
        <v>33</v>
      </c>
      <c r="C39" s="58"/>
      <c r="D39" s="43">
        <v>278454.27439999999</v>
      </c>
      <c r="E39" s="43">
        <v>275454</v>
      </c>
      <c r="F39" s="44">
        <v>101.08921068490601</v>
      </c>
      <c r="G39" s="45"/>
      <c r="H39" s="45"/>
      <c r="I39" s="43">
        <v>16473.858400000001</v>
      </c>
      <c r="J39" s="44">
        <v>5.9161808291494502</v>
      </c>
      <c r="K39" s="45"/>
      <c r="L39" s="45"/>
      <c r="M39" s="45"/>
      <c r="N39" s="43">
        <v>6382513.3096000003</v>
      </c>
      <c r="O39" s="43">
        <v>48349330.038699999</v>
      </c>
      <c r="P39" s="43">
        <v>492</v>
      </c>
      <c r="Q39" s="43">
        <v>751</v>
      </c>
      <c r="R39" s="44">
        <v>-34.487350199733697</v>
      </c>
      <c r="S39" s="43">
        <v>565.96397235772395</v>
      </c>
      <c r="T39" s="43">
        <v>708.606188015979</v>
      </c>
      <c r="U39" s="46">
        <v>-25.2034091611924</v>
      </c>
    </row>
    <row r="40" spans="1:21" ht="12" thickBot="1">
      <c r="A40" s="66"/>
      <c r="B40" s="57" t="s">
        <v>34</v>
      </c>
      <c r="C40" s="58"/>
      <c r="D40" s="43">
        <v>298432.26020000002</v>
      </c>
      <c r="E40" s="43">
        <v>377977</v>
      </c>
      <c r="F40" s="44">
        <v>78.955137534823507</v>
      </c>
      <c r="G40" s="45"/>
      <c r="H40" s="45"/>
      <c r="I40" s="43">
        <v>23462.823199999999</v>
      </c>
      <c r="J40" s="44">
        <v>7.86202643919124</v>
      </c>
      <c r="K40" s="45"/>
      <c r="L40" s="45"/>
      <c r="M40" s="45"/>
      <c r="N40" s="43">
        <v>6225889.8795999996</v>
      </c>
      <c r="O40" s="43">
        <v>62550044.353</v>
      </c>
      <c r="P40" s="43">
        <v>1735</v>
      </c>
      <c r="Q40" s="43">
        <v>2442</v>
      </c>
      <c r="R40" s="44">
        <v>-28.951678951679</v>
      </c>
      <c r="S40" s="43">
        <v>172.00706639769501</v>
      </c>
      <c r="T40" s="43">
        <v>207.801308968059</v>
      </c>
      <c r="U40" s="46">
        <v>-20.809751203828601</v>
      </c>
    </row>
    <row r="41" spans="1:21" ht="12" thickBot="1">
      <c r="A41" s="66"/>
      <c r="B41" s="57" t="s">
        <v>44</v>
      </c>
      <c r="C41" s="58"/>
      <c r="D41" s="45"/>
      <c r="E41" s="43">
        <v>194552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7"/>
    </row>
    <row r="42" spans="1:21" ht="12" thickBot="1">
      <c r="A42" s="66"/>
      <c r="B42" s="57" t="s">
        <v>45</v>
      </c>
      <c r="C42" s="58"/>
      <c r="D42" s="45"/>
      <c r="E42" s="43">
        <v>72930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7"/>
    </row>
    <row r="43" spans="1:21" ht="12" thickBot="1">
      <c r="A43" s="67"/>
      <c r="B43" s="57" t="s">
        <v>35</v>
      </c>
      <c r="C43" s="58"/>
      <c r="D43" s="48">
        <v>127952.8646</v>
      </c>
      <c r="E43" s="49"/>
      <c r="F43" s="49"/>
      <c r="G43" s="49"/>
      <c r="H43" s="49"/>
      <c r="I43" s="48">
        <v>14565.1481</v>
      </c>
      <c r="J43" s="50">
        <v>11.383213768236301</v>
      </c>
      <c r="K43" s="49"/>
      <c r="L43" s="49"/>
      <c r="M43" s="49"/>
      <c r="N43" s="48">
        <v>1374156.3196</v>
      </c>
      <c r="O43" s="48">
        <v>6173300.9205999998</v>
      </c>
      <c r="P43" s="48">
        <v>46</v>
      </c>
      <c r="Q43" s="48">
        <v>63</v>
      </c>
      <c r="R43" s="50">
        <v>-26.984126984126998</v>
      </c>
      <c r="S43" s="48">
        <v>2781.5840130434799</v>
      </c>
      <c r="T43" s="48">
        <v>810.35433968253994</v>
      </c>
      <c r="U43" s="51">
        <v>70.867162886952002</v>
      </c>
    </row>
  </sheetData>
  <mergeCells count="41"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5:C15"/>
    <mergeCell ref="B16:C16"/>
    <mergeCell ref="B17:C17"/>
    <mergeCell ref="B18:C18"/>
    <mergeCell ref="A1:U4"/>
    <mergeCell ref="B26:C26"/>
    <mergeCell ref="B27:C27"/>
    <mergeCell ref="B33:C33"/>
    <mergeCell ref="B34:C34"/>
    <mergeCell ref="B35:C35"/>
    <mergeCell ref="B36:C36"/>
    <mergeCell ref="B42:C42"/>
    <mergeCell ref="B43:C43"/>
    <mergeCell ref="B37:C37"/>
    <mergeCell ref="B38:C38"/>
    <mergeCell ref="B39:C39"/>
    <mergeCell ref="B40:C40"/>
    <mergeCell ref="B41:C41"/>
    <mergeCell ref="B24:C24"/>
    <mergeCell ref="B13:C13"/>
    <mergeCell ref="B14:C14"/>
    <mergeCell ref="B31:C31"/>
    <mergeCell ref="B32:C32"/>
    <mergeCell ref="B25:C25"/>
    <mergeCell ref="B19:C19"/>
    <mergeCell ref="B20:C20"/>
    <mergeCell ref="B21:C21"/>
    <mergeCell ref="B22:C22"/>
    <mergeCell ref="B23:C23"/>
    <mergeCell ref="B28:C28"/>
    <mergeCell ref="B29:C29"/>
    <mergeCell ref="B30:C3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" style="28" bestFit="1" customWidth="1"/>
    <col min="2" max="2" width="5.125" style="52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70" t="s">
        <v>53</v>
      </c>
      <c r="B1" s="71" t="s">
        <v>36</v>
      </c>
      <c r="C1" s="70" t="s">
        <v>37</v>
      </c>
      <c r="D1" s="70" t="s">
        <v>38</v>
      </c>
      <c r="E1" s="70" t="s">
        <v>39</v>
      </c>
      <c r="F1" s="70" t="s">
        <v>46</v>
      </c>
      <c r="G1" s="70" t="s">
        <v>39</v>
      </c>
      <c r="H1" s="70" t="s">
        <v>47</v>
      </c>
    </row>
    <row r="2" spans="1:8" ht="14.25">
      <c r="A2" s="72">
        <v>1</v>
      </c>
      <c r="B2" s="73">
        <v>12</v>
      </c>
      <c r="C2" s="72">
        <v>46649</v>
      </c>
      <c r="D2" s="72">
        <v>491955.35732051299</v>
      </c>
      <c r="E2" s="72">
        <v>386306.16309572599</v>
      </c>
      <c r="F2" s="72">
        <v>105649.194224786</v>
      </c>
      <c r="G2" s="72">
        <v>386306.16309572599</v>
      </c>
      <c r="H2" s="72">
        <v>0.21475362073545801</v>
      </c>
    </row>
    <row r="3" spans="1:8" ht="14.25">
      <c r="A3" s="72">
        <v>2</v>
      </c>
      <c r="B3" s="73">
        <v>13</v>
      </c>
      <c r="C3" s="72">
        <v>9521.9079999999994</v>
      </c>
      <c r="D3" s="72">
        <v>68373.611069102204</v>
      </c>
      <c r="E3" s="72">
        <v>52807.409946403401</v>
      </c>
      <c r="F3" s="72">
        <v>15566.2011226987</v>
      </c>
      <c r="G3" s="72">
        <v>52807.409946403401</v>
      </c>
      <c r="H3" s="72">
        <v>0.22766387322978501</v>
      </c>
    </row>
    <row r="4" spans="1:8" ht="14.25">
      <c r="A4" s="72">
        <v>3</v>
      </c>
      <c r="B4" s="73">
        <v>14</v>
      </c>
      <c r="C4" s="72">
        <v>94643</v>
      </c>
      <c r="D4" s="72">
        <v>103300.465208547</v>
      </c>
      <c r="E4" s="72">
        <v>78373.568552991506</v>
      </c>
      <c r="F4" s="72">
        <v>24926.8966555556</v>
      </c>
      <c r="G4" s="72">
        <v>78373.568552991506</v>
      </c>
      <c r="H4" s="72">
        <v>0.24130478604556299</v>
      </c>
    </row>
    <row r="5" spans="1:8" ht="14.25">
      <c r="A5" s="72">
        <v>4</v>
      </c>
      <c r="B5" s="73">
        <v>15</v>
      </c>
      <c r="C5" s="72">
        <v>2557</v>
      </c>
      <c r="D5" s="72">
        <v>36480.682429203502</v>
      </c>
      <c r="E5" s="72">
        <v>27763.280930973498</v>
      </c>
      <c r="F5" s="72">
        <v>8717.4014982300905</v>
      </c>
      <c r="G5" s="72">
        <v>27763.280930973498</v>
      </c>
      <c r="H5" s="72">
        <v>0.23895938666025701</v>
      </c>
    </row>
    <row r="6" spans="1:8" ht="14.25">
      <c r="A6" s="72">
        <v>5</v>
      </c>
      <c r="B6" s="73">
        <v>16</v>
      </c>
      <c r="C6" s="72">
        <v>1711</v>
      </c>
      <c r="D6" s="72">
        <v>110189.037057265</v>
      </c>
      <c r="E6" s="72">
        <v>99382.887241880293</v>
      </c>
      <c r="F6" s="72">
        <v>10806.149815384601</v>
      </c>
      <c r="G6" s="72">
        <v>99382.887241880293</v>
      </c>
      <c r="H6" s="72">
        <v>9.8069191854074297E-2</v>
      </c>
    </row>
    <row r="7" spans="1:8" ht="14.25">
      <c r="A7" s="72">
        <v>6</v>
      </c>
      <c r="B7" s="73">
        <v>17</v>
      </c>
      <c r="C7" s="72">
        <v>13262</v>
      </c>
      <c r="D7" s="72">
        <v>200327.32658547</v>
      </c>
      <c r="E7" s="72">
        <v>147684.818563248</v>
      </c>
      <c r="F7" s="72">
        <v>52642.508022222202</v>
      </c>
      <c r="G7" s="72">
        <v>147684.818563248</v>
      </c>
      <c r="H7" s="72">
        <v>0.26278246168159303</v>
      </c>
    </row>
    <row r="8" spans="1:8" ht="14.25">
      <c r="A8" s="72">
        <v>7</v>
      </c>
      <c r="B8" s="73">
        <v>18</v>
      </c>
      <c r="C8" s="72">
        <v>32455</v>
      </c>
      <c r="D8" s="72">
        <v>102333.37388547001</v>
      </c>
      <c r="E8" s="72">
        <v>83223.714464957302</v>
      </c>
      <c r="F8" s="72">
        <v>19109.659420512799</v>
      </c>
      <c r="G8" s="72">
        <v>83223.714464957302</v>
      </c>
      <c r="H8" s="72">
        <v>0.18673926887136599</v>
      </c>
    </row>
    <row r="9" spans="1:8" ht="14.25">
      <c r="A9" s="72">
        <v>8</v>
      </c>
      <c r="B9" s="73">
        <v>19</v>
      </c>
      <c r="C9" s="72">
        <v>12256</v>
      </c>
      <c r="D9" s="72">
        <v>53159.555636752099</v>
      </c>
      <c r="E9" s="72">
        <v>44012.773771794898</v>
      </c>
      <c r="F9" s="72">
        <v>9146.78186495726</v>
      </c>
      <c r="G9" s="72">
        <v>44012.773771794898</v>
      </c>
      <c r="H9" s="72">
        <v>0.17206279765502</v>
      </c>
    </row>
    <row r="10" spans="1:8" ht="14.25">
      <c r="A10" s="72">
        <v>9</v>
      </c>
      <c r="B10" s="73">
        <v>21</v>
      </c>
      <c r="C10" s="72">
        <v>214319</v>
      </c>
      <c r="D10" s="72">
        <v>967837.32019999996</v>
      </c>
      <c r="E10" s="72">
        <v>921538.55610000005</v>
      </c>
      <c r="F10" s="72">
        <v>46298.7641</v>
      </c>
      <c r="G10" s="72">
        <v>921538.55610000005</v>
      </c>
      <c r="H10" s="72">
        <v>4.78373411870835E-2</v>
      </c>
    </row>
    <row r="11" spans="1:8" ht="14.25">
      <c r="A11" s="72">
        <v>10</v>
      </c>
      <c r="B11" s="73">
        <v>22</v>
      </c>
      <c r="C11" s="72">
        <v>101063.317</v>
      </c>
      <c r="D11" s="72">
        <v>2432054.7056837599</v>
      </c>
      <c r="E11" s="72">
        <v>2732153.8939068401</v>
      </c>
      <c r="F11" s="72">
        <v>-300099.18822307698</v>
      </c>
      <c r="G11" s="72">
        <v>2732153.8939068401</v>
      </c>
      <c r="H11" s="72">
        <v>-0.123393272166839</v>
      </c>
    </row>
    <row r="12" spans="1:8" ht="14.25">
      <c r="A12" s="72">
        <v>11</v>
      </c>
      <c r="B12" s="73">
        <v>23</v>
      </c>
      <c r="C12" s="72">
        <v>144258.24400000001</v>
      </c>
      <c r="D12" s="72">
        <v>1173619.6133999999</v>
      </c>
      <c r="E12" s="72">
        <v>1011155.4422</v>
      </c>
      <c r="F12" s="72">
        <v>162464.17120000001</v>
      </c>
      <c r="G12" s="72">
        <v>1011155.4422</v>
      </c>
      <c r="H12" s="72">
        <v>0.13843000691624299</v>
      </c>
    </row>
    <row r="13" spans="1:8" ht="14.25">
      <c r="A13" s="72">
        <v>12</v>
      </c>
      <c r="B13" s="73">
        <v>24</v>
      </c>
      <c r="C13" s="72">
        <v>20435</v>
      </c>
      <c r="D13" s="72">
        <v>606119.49613333296</v>
      </c>
      <c r="E13" s="72">
        <v>563845.37226666696</v>
      </c>
      <c r="F13" s="72">
        <v>42274.123866666698</v>
      </c>
      <c r="G13" s="72">
        <v>563845.37226666696</v>
      </c>
      <c r="H13" s="72">
        <v>6.9745527303360796E-2</v>
      </c>
    </row>
    <row r="14" spans="1:8" ht="14.25">
      <c r="A14" s="72">
        <v>13</v>
      </c>
      <c r="B14" s="73">
        <v>25</v>
      </c>
      <c r="C14" s="72">
        <v>75992</v>
      </c>
      <c r="D14" s="72">
        <v>1182908.2767</v>
      </c>
      <c r="E14" s="72">
        <v>1158381.0685000001</v>
      </c>
      <c r="F14" s="72">
        <v>24527.208200000001</v>
      </c>
      <c r="G14" s="72">
        <v>1158381.0685000001</v>
      </c>
      <c r="H14" s="72">
        <v>2.0734666147086599E-2</v>
      </c>
    </row>
    <row r="15" spans="1:8" ht="14.25">
      <c r="A15" s="72">
        <v>14</v>
      </c>
      <c r="B15" s="73">
        <v>26</v>
      </c>
      <c r="C15" s="72">
        <v>57189</v>
      </c>
      <c r="D15" s="72">
        <v>350875.67569168698</v>
      </c>
      <c r="E15" s="72">
        <v>306883.956518766</v>
      </c>
      <c r="F15" s="72">
        <v>43991.719172921898</v>
      </c>
      <c r="G15" s="72">
        <v>306883.956518766</v>
      </c>
      <c r="H15" s="72">
        <v>0.12537694180766501</v>
      </c>
    </row>
    <row r="16" spans="1:8" ht="14.25">
      <c r="A16" s="72">
        <v>15</v>
      </c>
      <c r="B16" s="73">
        <v>27</v>
      </c>
      <c r="C16" s="72">
        <v>152723.93900000001</v>
      </c>
      <c r="D16" s="72">
        <v>1001488.48849823</v>
      </c>
      <c r="E16" s="72">
        <v>869995.69198849599</v>
      </c>
      <c r="F16" s="72">
        <v>131492.796509735</v>
      </c>
      <c r="G16" s="72">
        <v>869995.69198849599</v>
      </c>
      <c r="H16" s="72">
        <v>0.13129736189670299</v>
      </c>
    </row>
    <row r="17" spans="1:8" ht="14.25">
      <c r="A17" s="72">
        <v>16</v>
      </c>
      <c r="B17" s="73">
        <v>29</v>
      </c>
      <c r="C17" s="72">
        <v>181154</v>
      </c>
      <c r="D17" s="72">
        <v>2259972.8656675201</v>
      </c>
      <c r="E17" s="72">
        <v>2149504.6520367502</v>
      </c>
      <c r="F17" s="72">
        <v>110468.21363076899</v>
      </c>
      <c r="G17" s="72">
        <v>2149504.6520367502</v>
      </c>
      <c r="H17" s="72">
        <v>4.8880327418506703E-2</v>
      </c>
    </row>
    <row r="18" spans="1:8" ht="14.25">
      <c r="A18" s="72">
        <v>17</v>
      </c>
      <c r="B18" s="73">
        <v>31</v>
      </c>
      <c r="C18" s="72">
        <v>36491.345999999998</v>
      </c>
      <c r="D18" s="72">
        <v>259938.27602285799</v>
      </c>
      <c r="E18" s="72">
        <v>216459.17791893301</v>
      </c>
      <c r="F18" s="72">
        <v>43479.098103924603</v>
      </c>
      <c r="G18" s="72">
        <v>216459.17791893301</v>
      </c>
      <c r="H18" s="72">
        <v>0.167267009573078</v>
      </c>
    </row>
    <row r="19" spans="1:8" ht="14.25">
      <c r="A19" s="72">
        <v>18</v>
      </c>
      <c r="B19" s="73">
        <v>32</v>
      </c>
      <c r="C19" s="72">
        <v>12686.342000000001</v>
      </c>
      <c r="D19" s="72">
        <v>214295.90316096399</v>
      </c>
      <c r="E19" s="72">
        <v>191705.445040358</v>
      </c>
      <c r="F19" s="72">
        <v>22590.458120605799</v>
      </c>
      <c r="G19" s="72">
        <v>191705.445040358</v>
      </c>
      <c r="H19" s="72">
        <v>0.105417125513769</v>
      </c>
    </row>
    <row r="20" spans="1:8" ht="14.25">
      <c r="A20" s="72">
        <v>19</v>
      </c>
      <c r="B20" s="73">
        <v>33</v>
      </c>
      <c r="C20" s="72">
        <v>36626.023000000001</v>
      </c>
      <c r="D20" s="72">
        <v>436493.19509322301</v>
      </c>
      <c r="E20" s="72">
        <v>349834.192040561</v>
      </c>
      <c r="F20" s="72">
        <v>86659.003052661807</v>
      </c>
      <c r="G20" s="72">
        <v>349834.192040561</v>
      </c>
      <c r="H20" s="72">
        <v>0.198534602662371</v>
      </c>
    </row>
    <row r="21" spans="1:8" ht="14.25">
      <c r="A21" s="72">
        <v>20</v>
      </c>
      <c r="B21" s="73">
        <v>34</v>
      </c>
      <c r="C21" s="72">
        <v>62941.07</v>
      </c>
      <c r="D21" s="72">
        <v>314540.93855580501</v>
      </c>
      <c r="E21" s="72">
        <v>226049.36609799601</v>
      </c>
      <c r="F21" s="72">
        <v>88491.572457809598</v>
      </c>
      <c r="G21" s="72">
        <v>226049.36609799601</v>
      </c>
      <c r="H21" s="72">
        <v>0.281335627928476</v>
      </c>
    </row>
    <row r="22" spans="1:8" ht="14.25">
      <c r="A22" s="72">
        <v>21</v>
      </c>
      <c r="B22" s="73">
        <v>35</v>
      </c>
      <c r="C22" s="72">
        <v>38724.999000000003</v>
      </c>
      <c r="D22" s="72">
        <v>885975.98586106196</v>
      </c>
      <c r="E22" s="72">
        <v>845762.89610023797</v>
      </c>
      <c r="F22" s="72">
        <v>40213.089760823597</v>
      </c>
      <c r="G22" s="72">
        <v>845762.89610023797</v>
      </c>
      <c r="H22" s="72">
        <v>4.5388464701716799E-2</v>
      </c>
    </row>
    <row r="23" spans="1:8" ht="14.25">
      <c r="A23" s="72">
        <v>22</v>
      </c>
      <c r="B23" s="73">
        <v>36</v>
      </c>
      <c r="C23" s="72">
        <v>108338.84299999999</v>
      </c>
      <c r="D23" s="72">
        <v>624044.32654778799</v>
      </c>
      <c r="E23" s="72">
        <v>554564.53786224499</v>
      </c>
      <c r="F23" s="72">
        <v>69479.788685542895</v>
      </c>
      <c r="G23" s="72">
        <v>554564.53786224499</v>
      </c>
      <c r="H23" s="72">
        <v>0.111337906186737</v>
      </c>
    </row>
    <row r="24" spans="1:8" ht="14.25">
      <c r="A24" s="72">
        <v>23</v>
      </c>
      <c r="B24" s="73">
        <v>37</v>
      </c>
      <c r="C24" s="72">
        <v>137629.72399999999</v>
      </c>
      <c r="D24" s="72">
        <v>1158575.3310106201</v>
      </c>
      <c r="E24" s="72">
        <v>993653.82926373906</v>
      </c>
      <c r="F24" s="72">
        <v>164921.501746881</v>
      </c>
      <c r="G24" s="72">
        <v>993653.82926373906</v>
      </c>
      <c r="H24" s="72">
        <v>0.14234853559588601</v>
      </c>
    </row>
    <row r="25" spans="1:8" ht="14.25">
      <c r="A25" s="72">
        <v>24</v>
      </c>
      <c r="B25" s="73">
        <v>38</v>
      </c>
      <c r="C25" s="72">
        <v>182732.47</v>
      </c>
      <c r="D25" s="72">
        <v>1053696.65514779</v>
      </c>
      <c r="E25" s="72">
        <v>1052131.7916230101</v>
      </c>
      <c r="F25" s="72">
        <v>1564.8635247787599</v>
      </c>
      <c r="G25" s="72">
        <v>1052131.7916230101</v>
      </c>
      <c r="H25" s="72">
        <v>1.4851176732256801E-3</v>
      </c>
    </row>
    <row r="26" spans="1:8" ht="14.25">
      <c r="A26" s="72">
        <v>25</v>
      </c>
      <c r="B26" s="73">
        <v>39</v>
      </c>
      <c r="C26" s="72">
        <v>65854.937999999995</v>
      </c>
      <c r="D26" s="72">
        <v>103219.59036852</v>
      </c>
      <c r="E26" s="72">
        <v>76925.819050124803</v>
      </c>
      <c r="F26" s="72">
        <v>26293.771318395</v>
      </c>
      <c r="G26" s="72">
        <v>76925.819050124803</v>
      </c>
      <c r="H26" s="72">
        <v>0.25473624943210499</v>
      </c>
    </row>
    <row r="27" spans="1:8" ht="14.25">
      <c r="A27" s="72">
        <v>26</v>
      </c>
      <c r="B27" s="73">
        <v>40</v>
      </c>
      <c r="C27" s="72">
        <v>27</v>
      </c>
      <c r="D27" s="72">
        <v>89.572699999999998</v>
      </c>
      <c r="E27" s="72">
        <v>71.854600000000005</v>
      </c>
      <c r="F27" s="72">
        <v>17.7181</v>
      </c>
      <c r="G27" s="72">
        <v>71.854600000000005</v>
      </c>
      <c r="H27" s="72">
        <v>0.197806921081981</v>
      </c>
    </row>
    <row r="28" spans="1:8" ht="14.25">
      <c r="A28" s="72">
        <v>27</v>
      </c>
      <c r="B28" s="73">
        <v>42</v>
      </c>
      <c r="C28" s="72">
        <v>13608.63</v>
      </c>
      <c r="D28" s="72">
        <v>210996.5717</v>
      </c>
      <c r="E28" s="72">
        <v>191413.36720000001</v>
      </c>
      <c r="F28" s="72">
        <v>19583.2045</v>
      </c>
      <c r="G28" s="72">
        <v>191413.36720000001</v>
      </c>
      <c r="H28" s="72">
        <v>9.2812903746340797E-2</v>
      </c>
    </row>
    <row r="29" spans="1:8" ht="14.25">
      <c r="A29" s="72">
        <v>28</v>
      </c>
      <c r="B29" s="73">
        <v>75</v>
      </c>
      <c r="C29" s="72">
        <v>511</v>
      </c>
      <c r="D29" s="72">
        <v>278454.27350427402</v>
      </c>
      <c r="E29" s="72">
        <v>261980.41538461499</v>
      </c>
      <c r="F29" s="72">
        <v>16473.8581196581</v>
      </c>
      <c r="G29" s="72">
        <v>261980.41538461499</v>
      </c>
      <c r="H29" s="72">
        <v>5.9161807475026203E-2</v>
      </c>
    </row>
    <row r="30" spans="1:8" ht="14.25">
      <c r="A30" s="72">
        <v>29</v>
      </c>
      <c r="B30" s="73">
        <v>76</v>
      </c>
      <c r="C30" s="72">
        <v>1813</v>
      </c>
      <c r="D30" s="72">
        <v>298432.25267863198</v>
      </c>
      <c r="E30" s="72">
        <v>274969.43686666701</v>
      </c>
      <c r="F30" s="72">
        <v>23462.8158119658</v>
      </c>
      <c r="G30" s="72">
        <v>274969.43686666701</v>
      </c>
      <c r="H30" s="72">
        <v>7.8620241617221601E-2</v>
      </c>
    </row>
    <row r="31" spans="1:8" ht="14.25">
      <c r="A31" s="72">
        <v>30</v>
      </c>
      <c r="B31" s="73">
        <v>99</v>
      </c>
      <c r="C31" s="72">
        <v>46</v>
      </c>
      <c r="D31" s="72">
        <v>127952.864533696</v>
      </c>
      <c r="E31" s="72">
        <v>113387.71575523799</v>
      </c>
      <c r="F31" s="72">
        <v>14565.148778458501</v>
      </c>
      <c r="G31" s="72">
        <v>113387.71575523799</v>
      </c>
      <c r="H31" s="72">
        <v>0.11383214304376001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2013-09-17T04:33:01Z</dcterms:modified>
</cp:coreProperties>
</file>