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<sst xmlns="http://schemas.openxmlformats.org/spreadsheetml/2006/main" count="144" uniqueCount="101">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</sst>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32" fillId="0" borderId="0" xfId="49" applyNumberFormat="1" applyFont="1"/>
    <xf numFmtId="0" fontId="31" fillId="0" borderId="0" xfId="49" applyNumberFormat="1" applyFo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77" Type="http://schemas.openxmlformats.org/officeDocument/2006/relationships/hyperlink" Target="cid:2e6f580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2" t="s">
        <v>4</v>
      </c>
      <c r="D2" s="32"/>
      <c r="E2" s="13"/>
      <c r="F2" s="24"/>
      <c r="G2" s="14"/>
      <c r="H2" s="24"/>
      <c r="I2" s="20"/>
      <c r="J2" s="21"/>
      <c r="K2" s="22"/>
      <c r="L2" s="22"/>
    </row>
    <row r="3" spans="1:12">
      <c r="A3" s="33" t="s">
        <v>5</v>
      </c>
      <c r="B3" s="33"/>
      <c r="C3" s="33"/>
      <c r="D3" s="33"/>
      <c r="E3" s="15">
        <f>RA!D7</f>
        <v>32334155.280400001</v>
      </c>
      <c r="F3" s="25">
        <f>RA!I7</f>
        <v>301504.90179999999</v>
      </c>
      <c r="G3" s="16">
        <f>E3-F3</f>
        <v>32032650.378600001</v>
      </c>
      <c r="H3" s="27">
        <f>RA!J7</f>
        <v>0.93246568275981401</v>
      </c>
      <c r="I3" s="20">
        <f>SUM(I4:I39)</f>
        <v>32334159.291688919</v>
      </c>
      <c r="J3" s="21">
        <f>SUM(J4:J39)</f>
        <v>32032649.934051193</v>
      </c>
      <c r="K3" s="22">
        <f>E3-I3</f>
        <v>-4.0112889185547829</v>
      </c>
      <c r="L3" s="22">
        <f>G3-J3</f>
        <v>0.44454880803823471</v>
      </c>
    </row>
    <row r="4" spans="1:12">
      <c r="A4" s="34">
        <f>RA!A8</f>
        <v>41535</v>
      </c>
      <c r="B4" s="12">
        <v>12</v>
      </c>
      <c r="C4" s="31" t="s">
        <v>6</v>
      </c>
      <c r="D4" s="31"/>
      <c r="E4" s="15">
        <f>RA!D8</f>
        <v>575545.8162</v>
      </c>
      <c r="F4" s="25">
        <f>RA!I8</f>
        <v>131054.13370000001</v>
      </c>
      <c r="G4" s="16">
        <f t="shared" ref="G4:G39" si="0">E4-F4</f>
        <v>444491.6825</v>
      </c>
      <c r="H4" s="27">
        <f>RA!J8</f>
        <v>22.7704085428464</v>
      </c>
      <c r="I4" s="20">
        <f>VLOOKUP(B4,RMS!B:D,3,FALSE)</f>
        <v>575546.27153247898</v>
      </c>
      <c r="J4" s="21">
        <f>VLOOKUP(B4,RMS!B:E,4,FALSE)</f>
        <v>444491.67887863202</v>
      </c>
      <c r="K4" s="22">
        <f t="shared" ref="K4:K39" si="1">E4-I4</f>
        <v>-0.45533247897401452</v>
      </c>
      <c r="L4" s="22">
        <f t="shared" ref="L4:L39" si="2">G4-J4</f>
        <v>3.6213679704815149E-3</v>
      </c>
    </row>
    <row r="5" spans="1:12">
      <c r="A5" s="34"/>
      <c r="B5" s="12">
        <v>13</v>
      </c>
      <c r="C5" s="31" t="s">
        <v>7</v>
      </c>
      <c r="D5" s="31"/>
      <c r="E5" s="15">
        <f>RA!D9</f>
        <v>98245.622000000003</v>
      </c>
      <c r="F5" s="25">
        <f>RA!I9</f>
        <v>21454.086200000002</v>
      </c>
      <c r="G5" s="16">
        <f t="shared" si="0"/>
        <v>76791.535799999998</v>
      </c>
      <c r="H5" s="27">
        <f>RA!J9</f>
        <v>21.8371931117704</v>
      </c>
      <c r="I5" s="20">
        <f>VLOOKUP(B5,RMS!B:D,3,FALSE)</f>
        <v>98245.632212003606</v>
      </c>
      <c r="J5" s="21">
        <f>VLOOKUP(B5,RMS!B:E,4,FALSE)</f>
        <v>76791.551738506896</v>
      </c>
      <c r="K5" s="22">
        <f t="shared" si="1"/>
        <v>-1.0212003602646291E-2</v>
      </c>
      <c r="L5" s="22">
        <f t="shared" si="2"/>
        <v>-1.5938506898237392E-2</v>
      </c>
    </row>
    <row r="6" spans="1:12">
      <c r="A6" s="34"/>
      <c r="B6" s="12">
        <v>14</v>
      </c>
      <c r="C6" s="31" t="s">
        <v>8</v>
      </c>
      <c r="D6" s="31"/>
      <c r="E6" s="15">
        <f>RA!D10</f>
        <v>181086.43960000001</v>
      </c>
      <c r="F6" s="25">
        <f>RA!I10</f>
        <v>48260.210200000001</v>
      </c>
      <c r="G6" s="16">
        <f t="shared" si="0"/>
        <v>132826.22940000001</v>
      </c>
      <c r="H6" s="27">
        <f>RA!J10</f>
        <v>26.6503722236748</v>
      </c>
      <c r="I6" s="20">
        <f>VLOOKUP(B6,RMS!B:D,3,FALSE)</f>
        <v>181089.22976239299</v>
      </c>
      <c r="J6" s="21">
        <f>VLOOKUP(B6,RMS!B:E,4,FALSE)</f>
        <v>132826.22980427399</v>
      </c>
      <c r="K6" s="22">
        <f t="shared" si="1"/>
        <v>-2.7901623929792549</v>
      </c>
      <c r="L6" s="22">
        <f t="shared" si="2"/>
        <v>-4.0427397470921278E-4</v>
      </c>
    </row>
    <row r="7" spans="1:12">
      <c r="A7" s="34"/>
      <c r="B7" s="12">
        <v>15</v>
      </c>
      <c r="C7" s="31" t="s">
        <v>9</v>
      </c>
      <c r="D7" s="31"/>
      <c r="E7" s="15">
        <f>RA!D11</f>
        <v>40789.762999999999</v>
      </c>
      <c r="F7" s="25">
        <f>RA!I11</f>
        <v>10067.707899999999</v>
      </c>
      <c r="G7" s="16">
        <f t="shared" si="0"/>
        <v>30722.055099999998</v>
      </c>
      <c r="H7" s="27">
        <f>RA!J11</f>
        <v>24.681947526883199</v>
      </c>
      <c r="I7" s="20">
        <f>VLOOKUP(B7,RMS!B:D,3,FALSE)</f>
        <v>40789.785075221203</v>
      </c>
      <c r="J7" s="21">
        <f>VLOOKUP(B7,RMS!B:E,4,FALSE)</f>
        <v>30722.055602654898</v>
      </c>
      <c r="K7" s="22">
        <f t="shared" si="1"/>
        <v>-2.2075221204431728E-2</v>
      </c>
      <c r="L7" s="22">
        <f t="shared" si="2"/>
        <v>-5.0265490062884055E-4</v>
      </c>
    </row>
    <row r="8" spans="1:12">
      <c r="A8" s="34"/>
      <c r="B8" s="12">
        <v>16</v>
      </c>
      <c r="C8" s="31" t="s">
        <v>10</v>
      </c>
      <c r="D8" s="31"/>
      <c r="E8" s="15">
        <f>RA!D12</f>
        <v>136444.81849999999</v>
      </c>
      <c r="F8" s="25">
        <f>RA!I12</f>
        <v>13052.9638</v>
      </c>
      <c r="G8" s="16">
        <f t="shared" si="0"/>
        <v>123391.8547</v>
      </c>
      <c r="H8" s="27">
        <f>RA!J12</f>
        <v>9.5664781876638294</v>
      </c>
      <c r="I8" s="20">
        <f>VLOOKUP(B8,RMS!B:D,3,FALSE)</f>
        <v>136444.82406923099</v>
      </c>
      <c r="J8" s="21">
        <f>VLOOKUP(B8,RMS!B:E,4,FALSE)</f>
        <v>123391.85424529899</v>
      </c>
      <c r="K8" s="22">
        <f t="shared" si="1"/>
        <v>-5.5692309979349375E-3</v>
      </c>
      <c r="L8" s="22">
        <f t="shared" si="2"/>
        <v>4.5470100303646177E-4</v>
      </c>
    </row>
    <row r="9" spans="1:12">
      <c r="A9" s="34"/>
      <c r="B9" s="12">
        <v>17</v>
      </c>
      <c r="C9" s="31" t="s">
        <v>11</v>
      </c>
      <c r="D9" s="31"/>
      <c r="E9" s="15">
        <f>RA!D13</f>
        <v>265163.24619999999</v>
      </c>
      <c r="F9" s="25">
        <f>RA!I13</f>
        <v>65850.091700000004</v>
      </c>
      <c r="G9" s="16">
        <f t="shared" si="0"/>
        <v>199313.1545</v>
      </c>
      <c r="H9" s="27">
        <f>RA!J13</f>
        <v>24.833793010035901</v>
      </c>
      <c r="I9" s="20">
        <f>VLOOKUP(B9,RMS!B:D,3,FALSE)</f>
        <v>265163.39336923102</v>
      </c>
      <c r="J9" s="21">
        <f>VLOOKUP(B9,RMS!B:E,4,FALSE)</f>
        <v>199313.15452649599</v>
      </c>
      <c r="K9" s="22">
        <f t="shared" si="1"/>
        <v>-0.14716923102969304</v>
      </c>
      <c r="L9" s="22">
        <f t="shared" si="2"/>
        <v>-2.649598172865808E-5</v>
      </c>
    </row>
    <row r="10" spans="1:12">
      <c r="A10" s="34"/>
      <c r="B10" s="12">
        <v>18</v>
      </c>
      <c r="C10" s="31" t="s">
        <v>12</v>
      </c>
      <c r="D10" s="31"/>
      <c r="E10" s="15">
        <f>RA!D14</f>
        <v>151120.56159999999</v>
      </c>
      <c r="F10" s="25">
        <f>RA!I14</f>
        <v>27787.6996</v>
      </c>
      <c r="G10" s="16">
        <f t="shared" si="0"/>
        <v>123332.86199999999</v>
      </c>
      <c r="H10" s="27">
        <f>RA!J14</f>
        <v>18.387768881875299</v>
      </c>
      <c r="I10" s="20">
        <f>VLOOKUP(B10,RMS!B:D,3,FALSE)</f>
        <v>151120.53809230801</v>
      </c>
      <c r="J10" s="21">
        <f>VLOOKUP(B10,RMS!B:E,4,FALSE)</f>
        <v>123332.862507692</v>
      </c>
      <c r="K10" s="22">
        <f t="shared" si="1"/>
        <v>2.350769197801128E-2</v>
      </c>
      <c r="L10" s="22">
        <f t="shared" si="2"/>
        <v>-5.0769200606737286E-4</v>
      </c>
    </row>
    <row r="11" spans="1:12">
      <c r="A11" s="34"/>
      <c r="B11" s="12">
        <v>19</v>
      </c>
      <c r="C11" s="31" t="s">
        <v>13</v>
      </c>
      <c r="D11" s="31"/>
      <c r="E11" s="15">
        <f>RA!D15</f>
        <v>68115.941500000001</v>
      </c>
      <c r="F11" s="25">
        <f>RA!I15</f>
        <v>11764.346100000001</v>
      </c>
      <c r="G11" s="16">
        <f t="shared" si="0"/>
        <v>56351.595399999998</v>
      </c>
      <c r="H11" s="27">
        <f>RA!J15</f>
        <v>17.271061429871001</v>
      </c>
      <c r="I11" s="20">
        <f>VLOOKUP(B11,RMS!B:D,3,FALSE)</f>
        <v>68115.973967521393</v>
      </c>
      <c r="J11" s="21">
        <f>VLOOKUP(B11,RMS!B:E,4,FALSE)</f>
        <v>56351.594310256398</v>
      </c>
      <c r="K11" s="22">
        <f t="shared" si="1"/>
        <v>-3.2467521392391063E-2</v>
      </c>
      <c r="L11" s="22">
        <f t="shared" si="2"/>
        <v>1.0897436004597694E-3</v>
      </c>
    </row>
    <row r="12" spans="1:12">
      <c r="A12" s="34"/>
      <c r="B12" s="12">
        <v>21</v>
      </c>
      <c r="C12" s="31" t="s">
        <v>14</v>
      </c>
      <c r="D12" s="31"/>
      <c r="E12" s="15">
        <f>RA!D16</f>
        <v>2185198.7579999999</v>
      </c>
      <c r="F12" s="25">
        <f>RA!I16</f>
        <v>105230.8845</v>
      </c>
      <c r="G12" s="16">
        <f t="shared" si="0"/>
        <v>2079967.8735</v>
      </c>
      <c r="H12" s="27">
        <f>RA!J16</f>
        <v>4.8156207354022298</v>
      </c>
      <c r="I12" s="20">
        <f>VLOOKUP(B12,RMS!B:D,3,FALSE)</f>
        <v>2185198.3275000001</v>
      </c>
      <c r="J12" s="21">
        <f>VLOOKUP(B12,RMS!B:E,4,FALSE)</f>
        <v>2079967.8735</v>
      </c>
      <c r="K12" s="22">
        <f t="shared" si="1"/>
        <v>0.43049999978393316</v>
      </c>
      <c r="L12" s="22">
        <f t="shared" si="2"/>
        <v>0</v>
      </c>
    </row>
    <row r="13" spans="1:12">
      <c r="A13" s="34"/>
      <c r="B13" s="12">
        <v>22</v>
      </c>
      <c r="C13" s="31" t="s">
        <v>15</v>
      </c>
      <c r="D13" s="31"/>
      <c r="E13" s="15">
        <f>RA!D17</f>
        <v>7987205.1309000002</v>
      </c>
      <c r="F13" s="25">
        <f>RA!I17</f>
        <v>-2151792.5833999999</v>
      </c>
      <c r="G13" s="16">
        <f t="shared" si="0"/>
        <v>10138997.714299999</v>
      </c>
      <c r="H13" s="27">
        <f>RA!J17</f>
        <v>-26.940494805565798</v>
      </c>
      <c r="I13" s="20">
        <f>VLOOKUP(B13,RMS!B:D,3,FALSE)</f>
        <v>7987205.1939606797</v>
      </c>
      <c r="J13" s="21">
        <f>VLOOKUP(B13,RMS!B:E,4,FALSE)</f>
        <v>10138997.664514501</v>
      </c>
      <c r="K13" s="22">
        <f t="shared" si="1"/>
        <v>-6.3060679472982883E-2</v>
      </c>
      <c r="L13" s="22">
        <f t="shared" si="2"/>
        <v>4.9785498529672623E-2</v>
      </c>
    </row>
    <row r="14" spans="1:12">
      <c r="A14" s="34"/>
      <c r="B14" s="12">
        <v>23</v>
      </c>
      <c r="C14" s="31" t="s">
        <v>16</v>
      </c>
      <c r="D14" s="31"/>
      <c r="E14" s="15">
        <f>RA!D18</f>
        <v>2414107.0079999999</v>
      </c>
      <c r="F14" s="25">
        <f>RA!I18</f>
        <v>333934.19400000002</v>
      </c>
      <c r="G14" s="16">
        <f t="shared" si="0"/>
        <v>2080172.8139999998</v>
      </c>
      <c r="H14" s="27">
        <f>RA!J18</f>
        <v>13.832617729594901</v>
      </c>
      <c r="I14" s="20">
        <f>VLOOKUP(B14,RMS!B:D,3,FALSE)</f>
        <v>2414106.9866999998</v>
      </c>
      <c r="J14" s="21">
        <f>VLOOKUP(B14,RMS!B:E,4,FALSE)</f>
        <v>2080172.8100999999</v>
      </c>
      <c r="K14" s="22">
        <f t="shared" si="1"/>
        <v>2.1300000138580799E-2</v>
      </c>
      <c r="L14" s="22">
        <f t="shared" si="2"/>
        <v>3.8999998942017555E-3</v>
      </c>
    </row>
    <row r="15" spans="1:12">
      <c r="A15" s="34"/>
      <c r="B15" s="12">
        <v>24</v>
      </c>
      <c r="C15" s="31" t="s">
        <v>17</v>
      </c>
      <c r="D15" s="31"/>
      <c r="E15" s="15">
        <f>RA!D19</f>
        <v>1446320.1392999999</v>
      </c>
      <c r="F15" s="25">
        <f>RA!I19</f>
        <v>80083.422000000006</v>
      </c>
      <c r="G15" s="16">
        <f t="shared" si="0"/>
        <v>1366236.7172999999</v>
      </c>
      <c r="H15" s="27">
        <f>RA!J19</f>
        <v>5.5370467314905403</v>
      </c>
      <c r="I15" s="20">
        <f>VLOOKUP(B15,RMS!B:D,3,FALSE)</f>
        <v>1446320.11517009</v>
      </c>
      <c r="J15" s="21">
        <f>VLOOKUP(B15,RMS!B:E,4,FALSE)</f>
        <v>1366236.71991197</v>
      </c>
      <c r="K15" s="22">
        <f t="shared" si="1"/>
        <v>2.4129909928888083E-2</v>
      </c>
      <c r="L15" s="22">
        <f t="shared" si="2"/>
        <v>-2.6119700632989407E-3</v>
      </c>
    </row>
    <row r="16" spans="1:12">
      <c r="A16" s="34"/>
      <c r="B16" s="12">
        <v>25</v>
      </c>
      <c r="C16" s="31" t="s">
        <v>18</v>
      </c>
      <c r="D16" s="31"/>
      <c r="E16" s="15">
        <f>RA!D20</f>
        <v>1789666.2524999999</v>
      </c>
      <c r="F16" s="25">
        <f>RA!I20</f>
        <v>30631.926500000001</v>
      </c>
      <c r="G16" s="16">
        <f t="shared" si="0"/>
        <v>1759034.3259999999</v>
      </c>
      <c r="H16" s="27">
        <f>RA!J20</f>
        <v>1.7115999397770401</v>
      </c>
      <c r="I16" s="20">
        <f>VLOOKUP(B16,RMS!B:D,3,FALSE)</f>
        <v>1789666.1647999999</v>
      </c>
      <c r="J16" s="21">
        <f>VLOOKUP(B16,RMS!B:E,4,FALSE)</f>
        <v>1759034.3259999999</v>
      </c>
      <c r="K16" s="22">
        <f t="shared" si="1"/>
        <v>8.7700000032782555E-2</v>
      </c>
      <c r="L16" s="22">
        <f t="shared" si="2"/>
        <v>0</v>
      </c>
    </row>
    <row r="17" spans="1:12">
      <c r="A17" s="34"/>
      <c r="B17" s="12">
        <v>26</v>
      </c>
      <c r="C17" s="31" t="s">
        <v>19</v>
      </c>
      <c r="D17" s="31"/>
      <c r="E17" s="15">
        <f>RA!D21</f>
        <v>523525.47009999998</v>
      </c>
      <c r="F17" s="25">
        <f>RA!I21</f>
        <v>72107.327499999999</v>
      </c>
      <c r="G17" s="16">
        <f t="shared" si="0"/>
        <v>451418.14259999996</v>
      </c>
      <c r="H17" s="27">
        <f>RA!J21</f>
        <v>13.7734134475304</v>
      </c>
      <c r="I17" s="20">
        <f>VLOOKUP(B17,RMS!B:D,3,FALSE)</f>
        <v>523525.46040949202</v>
      </c>
      <c r="J17" s="21">
        <f>VLOOKUP(B17,RMS!B:E,4,FALSE)</f>
        <v>451418.14248211897</v>
      </c>
      <c r="K17" s="22">
        <f t="shared" si="1"/>
        <v>9.6905079553835094E-3</v>
      </c>
      <c r="L17" s="22">
        <f t="shared" si="2"/>
        <v>1.1788099072873592E-4</v>
      </c>
    </row>
    <row r="18" spans="1:12">
      <c r="A18" s="34"/>
      <c r="B18" s="12">
        <v>27</v>
      </c>
      <c r="C18" s="31" t="s">
        <v>20</v>
      </c>
      <c r="D18" s="31"/>
      <c r="E18" s="15">
        <f>RA!D22</f>
        <v>1532591.8271999999</v>
      </c>
      <c r="F18" s="25">
        <f>RA!I22</f>
        <v>194531.33360000001</v>
      </c>
      <c r="G18" s="16">
        <f t="shared" si="0"/>
        <v>1338060.4935999999</v>
      </c>
      <c r="H18" s="27">
        <f>RA!J22</f>
        <v>12.692964307098199</v>
      </c>
      <c r="I18" s="20">
        <f>VLOOKUP(B18,RMS!B:D,3,FALSE)</f>
        <v>1532592.3833079599</v>
      </c>
      <c r="J18" s="21">
        <f>VLOOKUP(B18,RMS!B:E,4,FALSE)</f>
        <v>1338060.4880017701</v>
      </c>
      <c r="K18" s="22">
        <f t="shared" si="1"/>
        <v>-0.55610795994289219</v>
      </c>
      <c r="L18" s="22">
        <f t="shared" si="2"/>
        <v>5.5982298217713833E-3</v>
      </c>
    </row>
    <row r="19" spans="1:12">
      <c r="A19" s="34"/>
      <c r="B19" s="12">
        <v>29</v>
      </c>
      <c r="C19" s="31" t="s">
        <v>21</v>
      </c>
      <c r="D19" s="31"/>
      <c r="E19" s="15">
        <f>RA!D23</f>
        <v>2945337.4509000001</v>
      </c>
      <c r="F19" s="25">
        <f>RA!I23</f>
        <v>124594.2653</v>
      </c>
      <c r="G19" s="16">
        <f t="shared" si="0"/>
        <v>2820743.1856</v>
      </c>
      <c r="H19" s="27">
        <f>RA!J23</f>
        <v>4.2302203865274599</v>
      </c>
      <c r="I19" s="20">
        <f>VLOOKUP(B19,RMS!B:D,3,FALSE)</f>
        <v>2945338.1008957298</v>
      </c>
      <c r="J19" s="21">
        <f>VLOOKUP(B19,RMS!B:E,4,FALSE)</f>
        <v>2820743.22048803</v>
      </c>
      <c r="K19" s="22">
        <f t="shared" si="1"/>
        <v>-0.64999572979286313</v>
      </c>
      <c r="L19" s="22">
        <f t="shared" si="2"/>
        <v>-3.4888030029833317E-2</v>
      </c>
    </row>
    <row r="20" spans="1:12">
      <c r="A20" s="34"/>
      <c r="B20" s="12">
        <v>31</v>
      </c>
      <c r="C20" s="31" t="s">
        <v>22</v>
      </c>
      <c r="D20" s="31"/>
      <c r="E20" s="15">
        <f>RA!D24</f>
        <v>760530.25699999998</v>
      </c>
      <c r="F20" s="25">
        <f>RA!I24</f>
        <v>96115.722899999993</v>
      </c>
      <c r="G20" s="16">
        <f t="shared" si="0"/>
        <v>664414.53410000005</v>
      </c>
      <c r="H20" s="27">
        <f>RA!J24</f>
        <v>12.6379880373385</v>
      </c>
      <c r="I20" s="20">
        <f>VLOOKUP(B20,RMS!B:D,3,FALSE)</f>
        <v>760530.44090658799</v>
      </c>
      <c r="J20" s="21">
        <f>VLOOKUP(B20,RMS!B:E,4,FALSE)</f>
        <v>664414.50551591394</v>
      </c>
      <c r="K20" s="22">
        <f t="shared" si="1"/>
        <v>-0.18390658800490201</v>
      </c>
      <c r="L20" s="22">
        <f t="shared" si="2"/>
        <v>2.8584086103364825E-2</v>
      </c>
    </row>
    <row r="21" spans="1:12">
      <c r="A21" s="34"/>
      <c r="B21" s="12">
        <v>32</v>
      </c>
      <c r="C21" s="31" t="s">
        <v>23</v>
      </c>
      <c r="D21" s="31"/>
      <c r="E21" s="15">
        <f>RA!D25</f>
        <v>536612.21189999999</v>
      </c>
      <c r="F21" s="25">
        <f>RA!I25</f>
        <v>47119.790399999998</v>
      </c>
      <c r="G21" s="16">
        <f t="shared" si="0"/>
        <v>489492.4215</v>
      </c>
      <c r="H21" s="27">
        <f>RA!J25</f>
        <v>8.7809761602631902</v>
      </c>
      <c r="I21" s="20">
        <f>VLOOKUP(B21,RMS!B:D,3,FALSE)</f>
        <v>536612.20608335198</v>
      </c>
      <c r="J21" s="21">
        <f>VLOOKUP(B21,RMS!B:E,4,FALSE)</f>
        <v>489492.44882316398</v>
      </c>
      <c r="K21" s="22">
        <f t="shared" si="1"/>
        <v>5.8166480157524347E-3</v>
      </c>
      <c r="L21" s="22">
        <f t="shared" si="2"/>
        <v>-2.7323163987603039E-2</v>
      </c>
    </row>
    <row r="22" spans="1:12">
      <c r="A22" s="34"/>
      <c r="B22" s="12">
        <v>33</v>
      </c>
      <c r="C22" s="31" t="s">
        <v>24</v>
      </c>
      <c r="D22" s="31"/>
      <c r="E22" s="15">
        <f>RA!D26</f>
        <v>586977.40879999998</v>
      </c>
      <c r="F22" s="25">
        <f>RA!I26</f>
        <v>116243.4614</v>
      </c>
      <c r="G22" s="16">
        <f t="shared" si="0"/>
        <v>470733.94739999995</v>
      </c>
      <c r="H22" s="27">
        <f>RA!J26</f>
        <v>19.8037368486881</v>
      </c>
      <c r="I22" s="20">
        <f>VLOOKUP(B22,RMS!B:D,3,FALSE)</f>
        <v>586977.37839701201</v>
      </c>
      <c r="J22" s="21">
        <f>VLOOKUP(B22,RMS!B:E,4,FALSE)</f>
        <v>470733.87182819197</v>
      </c>
      <c r="K22" s="22">
        <f t="shared" si="1"/>
        <v>3.0402987962588668E-2</v>
      </c>
      <c r="L22" s="22">
        <f t="shared" si="2"/>
        <v>7.5571807974483818E-2</v>
      </c>
    </row>
    <row r="23" spans="1:12">
      <c r="A23" s="34"/>
      <c r="B23" s="12">
        <v>34</v>
      </c>
      <c r="C23" s="31" t="s">
        <v>25</v>
      </c>
      <c r="D23" s="31"/>
      <c r="E23" s="15">
        <f>RA!D27</f>
        <v>422397.45059999998</v>
      </c>
      <c r="F23" s="25">
        <f>RA!I27</f>
        <v>100138.8658</v>
      </c>
      <c r="G23" s="16">
        <f t="shared" si="0"/>
        <v>322258.58479999995</v>
      </c>
      <c r="H23" s="27">
        <f>RA!J27</f>
        <v>23.707260935821601</v>
      </c>
      <c r="I23" s="20">
        <f>VLOOKUP(B23,RMS!B:D,3,FALSE)</f>
        <v>422397.44544349902</v>
      </c>
      <c r="J23" s="21">
        <f>VLOOKUP(B23,RMS!B:E,4,FALSE)</f>
        <v>322258.58642840298</v>
      </c>
      <c r="K23" s="22">
        <f t="shared" si="1"/>
        <v>5.1565009634941816E-3</v>
      </c>
      <c r="L23" s="22">
        <f t="shared" si="2"/>
        <v>-1.6284030280075967E-3</v>
      </c>
    </row>
    <row r="24" spans="1:12">
      <c r="A24" s="34"/>
      <c r="B24" s="12">
        <v>35</v>
      </c>
      <c r="C24" s="31" t="s">
        <v>26</v>
      </c>
      <c r="D24" s="31"/>
      <c r="E24" s="15">
        <f>RA!D28</f>
        <v>1794289.4321000001</v>
      </c>
      <c r="F24" s="25">
        <f>RA!I28</f>
        <v>79372.970100000006</v>
      </c>
      <c r="G24" s="16">
        <f t="shared" si="0"/>
        <v>1714916.4620000001</v>
      </c>
      <c r="H24" s="27">
        <f>RA!J28</f>
        <v>4.4236436262740204</v>
      </c>
      <c r="I24" s="20">
        <f>VLOOKUP(B24,RMS!B:D,3,FALSE)</f>
        <v>1794289.43143365</v>
      </c>
      <c r="J24" s="21">
        <f>VLOOKUP(B24,RMS!B:E,4,FALSE)</f>
        <v>1714916.4274564099</v>
      </c>
      <c r="K24" s="22">
        <f t="shared" si="1"/>
        <v>6.6635012626647949E-4</v>
      </c>
      <c r="L24" s="22">
        <f t="shared" si="2"/>
        <v>3.4543590154498816E-2</v>
      </c>
    </row>
    <row r="25" spans="1:12">
      <c r="A25" s="34"/>
      <c r="B25" s="12">
        <v>36</v>
      </c>
      <c r="C25" s="31" t="s">
        <v>27</v>
      </c>
      <c r="D25" s="31"/>
      <c r="E25" s="15">
        <f>RA!D29</f>
        <v>892804.6888</v>
      </c>
      <c r="F25" s="25">
        <f>RA!I29</f>
        <v>132707.78400000001</v>
      </c>
      <c r="G25" s="16">
        <f t="shared" si="0"/>
        <v>760096.90480000002</v>
      </c>
      <c r="H25" s="27">
        <f>RA!J29</f>
        <v>14.864145054879801</v>
      </c>
      <c r="I25" s="20">
        <f>VLOOKUP(B25,RMS!B:D,3,FALSE)</f>
        <v>892804.68796371704</v>
      </c>
      <c r="J25" s="21">
        <f>VLOOKUP(B25,RMS!B:E,4,FALSE)</f>
        <v>760096.79443873197</v>
      </c>
      <c r="K25" s="22">
        <f t="shared" si="1"/>
        <v>8.3628296852111816E-4</v>
      </c>
      <c r="L25" s="22">
        <f t="shared" si="2"/>
        <v>0.11036126804538071</v>
      </c>
    </row>
    <row r="26" spans="1:12">
      <c r="A26" s="34"/>
      <c r="B26" s="12">
        <v>37</v>
      </c>
      <c r="C26" s="31" t="s">
        <v>28</v>
      </c>
      <c r="D26" s="31"/>
      <c r="E26" s="15">
        <f>RA!D30</f>
        <v>2668817.0611999999</v>
      </c>
      <c r="F26" s="25">
        <f>RA!I30</f>
        <v>445496.83600000001</v>
      </c>
      <c r="G26" s="16">
        <f t="shared" si="0"/>
        <v>2223320.2251999998</v>
      </c>
      <c r="H26" s="27">
        <f>RA!J30</f>
        <v>16.692670414797501</v>
      </c>
      <c r="I26" s="20">
        <f>VLOOKUP(B26,RMS!B:D,3,FALSE)</f>
        <v>2668817.00638761</v>
      </c>
      <c r="J26" s="21">
        <f>VLOOKUP(B26,RMS!B:E,4,FALSE)</f>
        <v>2223320.1837561498</v>
      </c>
      <c r="K26" s="22">
        <f t="shared" si="1"/>
        <v>5.4812389891594648E-2</v>
      </c>
      <c r="L26" s="22">
        <f t="shared" si="2"/>
        <v>4.1443849913775921E-2</v>
      </c>
    </row>
    <row r="27" spans="1:12">
      <c r="A27" s="34"/>
      <c r="B27" s="12">
        <v>38</v>
      </c>
      <c r="C27" s="31" t="s">
        <v>29</v>
      </c>
      <c r="D27" s="31"/>
      <c r="E27" s="15">
        <f>RA!D31</f>
        <v>923381.90689999994</v>
      </c>
      <c r="F27" s="25">
        <f>RA!I31</f>
        <v>34571.105000000003</v>
      </c>
      <c r="G27" s="16">
        <f t="shared" si="0"/>
        <v>888810.80189999996</v>
      </c>
      <c r="H27" s="27">
        <f>RA!J31</f>
        <v>3.74396603850112</v>
      </c>
      <c r="I27" s="20">
        <f>VLOOKUP(B27,RMS!B:D,3,FALSE)</f>
        <v>923381.79138761095</v>
      </c>
      <c r="J27" s="21">
        <f>VLOOKUP(B27,RMS!B:E,4,FALSE)</f>
        <v>888810.61300885002</v>
      </c>
      <c r="K27" s="22">
        <f t="shared" si="1"/>
        <v>0.11551238899119198</v>
      </c>
      <c r="L27" s="22">
        <f t="shared" si="2"/>
        <v>0.1888911499409005</v>
      </c>
    </row>
    <row r="28" spans="1:12">
      <c r="A28" s="34"/>
      <c r="B28" s="12">
        <v>39</v>
      </c>
      <c r="C28" s="31" t="s">
        <v>30</v>
      </c>
      <c r="D28" s="31"/>
      <c r="E28" s="15">
        <f>RA!D32</f>
        <v>135478.72560000001</v>
      </c>
      <c r="F28" s="25">
        <f>RA!I32</f>
        <v>31868.250499999998</v>
      </c>
      <c r="G28" s="16">
        <f t="shared" si="0"/>
        <v>103610.47510000001</v>
      </c>
      <c r="H28" s="27">
        <f>RA!J32</f>
        <v>23.522697278752698</v>
      </c>
      <c r="I28" s="20">
        <f>VLOOKUP(B28,RMS!B:D,3,FALSE)</f>
        <v>135478.64336476801</v>
      </c>
      <c r="J28" s="21">
        <f>VLOOKUP(B28,RMS!B:E,4,FALSE)</f>
        <v>103610.482411651</v>
      </c>
      <c r="K28" s="22">
        <f t="shared" si="1"/>
        <v>8.2235231995582581E-2</v>
      </c>
      <c r="L28" s="22">
        <f t="shared" si="2"/>
        <v>-7.311650988413021E-3</v>
      </c>
    </row>
    <row r="29" spans="1:12">
      <c r="A29" s="34"/>
      <c r="B29" s="12">
        <v>40</v>
      </c>
      <c r="C29" s="31" t="s">
        <v>31</v>
      </c>
      <c r="D29" s="31"/>
      <c r="E29" s="15">
        <f>RA!D33</f>
        <v>117.0941</v>
      </c>
      <c r="F29" s="25">
        <f>RA!I33</f>
        <v>24.706700000000001</v>
      </c>
      <c r="G29" s="16">
        <f t="shared" si="0"/>
        <v>92.3874</v>
      </c>
      <c r="H29" s="27">
        <f>RA!J33</f>
        <v>21.0998675424296</v>
      </c>
      <c r="I29" s="20">
        <f>VLOOKUP(B29,RMS!B:D,3,FALSE)</f>
        <v>117.09399999999999</v>
      </c>
      <c r="J29" s="21">
        <f>VLOOKUP(B29,RMS!B:E,4,FALSE)</f>
        <v>92.3874</v>
      </c>
      <c r="K29" s="22">
        <f t="shared" si="1"/>
        <v>1.0000000000331966E-4</v>
      </c>
      <c r="L29" s="22">
        <f t="shared" si="2"/>
        <v>0</v>
      </c>
    </row>
    <row r="30" spans="1:12">
      <c r="A30" s="34"/>
      <c r="B30" s="12">
        <v>41</v>
      </c>
      <c r="C30" s="31" t="s">
        <v>40</v>
      </c>
      <c r="D30" s="31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4"/>
      <c r="B31" s="12">
        <v>42</v>
      </c>
      <c r="C31" s="31" t="s">
        <v>32</v>
      </c>
      <c r="D31" s="31"/>
      <c r="E31" s="15">
        <f>RA!D35</f>
        <v>366127.49690000003</v>
      </c>
      <c r="F31" s="25">
        <f>RA!I35</f>
        <v>42676.694799999997</v>
      </c>
      <c r="G31" s="16">
        <f t="shared" si="0"/>
        <v>323450.80210000003</v>
      </c>
      <c r="H31" s="27">
        <f>RA!J35</f>
        <v>11.656238649471399</v>
      </c>
      <c r="I31" s="20">
        <f>VLOOKUP(B31,RMS!B:D,3,FALSE)</f>
        <v>366127.49599999998</v>
      </c>
      <c r="J31" s="21">
        <f>VLOOKUP(B31,RMS!B:E,4,FALSE)</f>
        <v>323450.80320000002</v>
      </c>
      <c r="K31" s="22">
        <f t="shared" si="1"/>
        <v>9.0000004274770617E-4</v>
      </c>
      <c r="L31" s="22">
        <f t="shared" si="2"/>
        <v>-1.0999999940395355E-3</v>
      </c>
    </row>
    <row r="32" spans="1:12">
      <c r="A32" s="34"/>
      <c r="B32" s="12">
        <v>71</v>
      </c>
      <c r="C32" s="31" t="s">
        <v>41</v>
      </c>
      <c r="D32" s="31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4"/>
      <c r="B33" s="12">
        <v>72</v>
      </c>
      <c r="C33" s="31" t="s">
        <v>42</v>
      </c>
      <c r="D33" s="31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4"/>
      <c r="B34" s="12">
        <v>73</v>
      </c>
      <c r="C34" s="31" t="s">
        <v>43</v>
      </c>
      <c r="D34" s="31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4"/>
      <c r="B35" s="12">
        <v>75</v>
      </c>
      <c r="C35" s="31" t="s">
        <v>33</v>
      </c>
      <c r="D35" s="31"/>
      <c r="E35" s="15">
        <f>RA!D39</f>
        <v>416930.77049999998</v>
      </c>
      <c r="F35" s="25">
        <f>RA!I39</f>
        <v>22206.904600000002</v>
      </c>
      <c r="G35" s="16">
        <f t="shared" si="0"/>
        <v>394723.86589999998</v>
      </c>
      <c r="H35" s="27">
        <f>RA!J39</f>
        <v>5.3262810450206404</v>
      </c>
      <c r="I35" s="20">
        <f>VLOOKUP(B35,RMS!B:D,3,FALSE)</f>
        <v>416930.76923076902</v>
      </c>
      <c r="J35" s="21">
        <f>VLOOKUP(B35,RMS!B:E,4,FALSE)</f>
        <v>394723.868803419</v>
      </c>
      <c r="K35" s="22">
        <f t="shared" si="1"/>
        <v>1.2692309683188796E-3</v>
      </c>
      <c r="L35" s="22">
        <f t="shared" si="2"/>
        <v>-2.9034190229140222E-3</v>
      </c>
    </row>
    <row r="36" spans="1:12">
      <c r="A36" s="34"/>
      <c r="B36" s="12">
        <v>76</v>
      </c>
      <c r="C36" s="31" t="s">
        <v>34</v>
      </c>
      <c r="D36" s="31"/>
      <c r="E36" s="15">
        <f>RA!D40</f>
        <v>448692.5001</v>
      </c>
      <c r="F36" s="25">
        <f>RA!I40</f>
        <v>29329.383300000001</v>
      </c>
      <c r="G36" s="16">
        <f t="shared" si="0"/>
        <v>419363.11680000002</v>
      </c>
      <c r="H36" s="27">
        <f>RA!J40</f>
        <v>6.5366332830308904</v>
      </c>
      <c r="I36" s="20">
        <f>VLOOKUP(B36,RMS!B:D,3,FALSE)</f>
        <v>448692.48985982902</v>
      </c>
      <c r="J36" s="21">
        <f>VLOOKUP(B36,RMS!B:E,4,FALSE)</f>
        <v>419363.12037521403</v>
      </c>
      <c r="K36" s="22">
        <f t="shared" si="1"/>
        <v>1.0240170988254249E-2</v>
      </c>
      <c r="L36" s="22">
        <f t="shared" si="2"/>
        <v>-3.5752140101976693E-3</v>
      </c>
    </row>
    <row r="37" spans="1:12">
      <c r="A37" s="34"/>
      <c r="B37" s="12">
        <v>77</v>
      </c>
      <c r="C37" s="31" t="s">
        <v>44</v>
      </c>
      <c r="D37" s="31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4"/>
      <c r="B38" s="12">
        <v>78</v>
      </c>
      <c r="C38" s="31" t="s">
        <v>45</v>
      </c>
      <c r="D38" s="31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4"/>
      <c r="B39" s="12">
        <v>99</v>
      </c>
      <c r="C39" s="31" t="s">
        <v>35</v>
      </c>
      <c r="D39" s="31"/>
      <c r="E39" s="15">
        <f>RA!D43</f>
        <v>40534.030400000003</v>
      </c>
      <c r="F39" s="25">
        <f>RA!I43</f>
        <v>5020.4170999999997</v>
      </c>
      <c r="G39" s="16">
        <f t="shared" si="0"/>
        <v>35513.613300000005</v>
      </c>
      <c r="H39" s="27">
        <f>RA!J43</f>
        <v>12.385684449479299</v>
      </c>
      <c r="I39" s="20">
        <f>VLOOKUP(B39,RMS!B:D,3,FALSE)</f>
        <v>40534.030406172002</v>
      </c>
      <c r="J39" s="21">
        <f>VLOOKUP(B39,RMS!B:E,4,FALSE)</f>
        <v>35513.613992890103</v>
      </c>
      <c r="K39" s="22">
        <f t="shared" si="1"/>
        <v>-6.1719983932562172E-6</v>
      </c>
      <c r="L39" s="22">
        <f t="shared" si="2"/>
        <v>-6.9289009843487293E-4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7" width="9.2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1" t="s">
        <v>54</v>
      </c>
      <c r="W1" s="35"/>
    </row>
    <row r="2" spans="1:23" ht="12.7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1"/>
      <c r="W2" s="35"/>
    </row>
    <row r="3" spans="1:23" ht="23.25" thickBo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2" t="s">
        <v>55</v>
      </c>
      <c r="W3" s="35"/>
    </row>
    <row r="4" spans="1:23" ht="15" thickTop="1" thickBo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0"/>
      <c r="W4" s="35"/>
    </row>
    <row r="5" spans="1:23" ht="15" thickTop="1" thickBot="1">
      <c r="A5" s="53"/>
      <c r="B5" s="54"/>
      <c r="C5" s="55"/>
      <c r="D5" s="56" t="s">
        <v>0</v>
      </c>
      <c r="E5" s="56" t="s">
        <v>56</v>
      </c>
      <c r="F5" s="56" t="s">
        <v>57</v>
      </c>
      <c r="G5" s="56" t="s">
        <v>58</v>
      </c>
      <c r="H5" s="56" t="s">
        <v>59</v>
      </c>
      <c r="I5" s="56" t="s">
        <v>1</v>
      </c>
      <c r="J5" s="56" t="s">
        <v>2</v>
      </c>
      <c r="K5" s="56" t="s">
        <v>60</v>
      </c>
      <c r="L5" s="56" t="s">
        <v>61</v>
      </c>
      <c r="M5" s="56" t="s">
        <v>62</v>
      </c>
      <c r="N5" s="56" t="s">
        <v>63</v>
      </c>
      <c r="O5" s="56" t="s">
        <v>64</v>
      </c>
      <c r="P5" s="56" t="s">
        <v>65</v>
      </c>
      <c r="Q5" s="56" t="s">
        <v>66</v>
      </c>
      <c r="R5" s="56" t="s">
        <v>67</v>
      </c>
      <c r="S5" s="56" t="s">
        <v>68</v>
      </c>
      <c r="T5" s="56" t="s">
        <v>69</v>
      </c>
      <c r="U5" s="57" t="s">
        <v>70</v>
      </c>
      <c r="V5" s="50"/>
      <c r="W5" s="50"/>
    </row>
    <row r="6" spans="1:23" ht="14.25" thickBot="1">
      <c r="A6" s="58" t="s">
        <v>3</v>
      </c>
      <c r="B6" s="36" t="s">
        <v>4</v>
      </c>
      <c r="C6" s="37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9"/>
      <c r="V6" s="50"/>
      <c r="W6" s="50"/>
    </row>
    <row r="7" spans="1:23" ht="14.25" thickBot="1">
      <c r="A7" s="38" t="s">
        <v>5</v>
      </c>
      <c r="B7" s="39"/>
      <c r="C7" s="40"/>
      <c r="D7" s="60">
        <v>32334155.280400001</v>
      </c>
      <c r="E7" s="60">
        <v>17386005</v>
      </c>
      <c r="F7" s="61">
        <v>185.97806270273099</v>
      </c>
      <c r="G7" s="62"/>
      <c r="H7" s="62"/>
      <c r="I7" s="60">
        <v>301504.90179999999</v>
      </c>
      <c r="J7" s="61">
        <v>0.93246568275981401</v>
      </c>
      <c r="K7" s="62"/>
      <c r="L7" s="62"/>
      <c r="M7" s="62"/>
      <c r="N7" s="60">
        <v>328389896.15310001</v>
      </c>
      <c r="O7" s="60">
        <v>2321133984.2790999</v>
      </c>
      <c r="P7" s="60">
        <v>1345981</v>
      </c>
      <c r="Q7" s="60">
        <v>960958</v>
      </c>
      <c r="R7" s="61">
        <v>40.066579392647803</v>
      </c>
      <c r="S7" s="60">
        <v>24.022742728463498</v>
      </c>
      <c r="T7" s="60">
        <v>20.713920256556499</v>
      </c>
      <c r="U7" s="63">
        <v>13.773708145267401</v>
      </c>
      <c r="V7" s="50"/>
      <c r="W7" s="50"/>
    </row>
    <row r="8" spans="1:23" ht="14.25" thickBot="1">
      <c r="A8" s="41">
        <v>41535</v>
      </c>
      <c r="B8" s="44" t="s">
        <v>6</v>
      </c>
      <c r="C8" s="45"/>
      <c r="D8" s="64">
        <v>575545.8162</v>
      </c>
      <c r="E8" s="64">
        <v>521564</v>
      </c>
      <c r="F8" s="65">
        <v>110.349988917947</v>
      </c>
      <c r="G8" s="66"/>
      <c r="H8" s="66"/>
      <c r="I8" s="64">
        <v>131054.13370000001</v>
      </c>
      <c r="J8" s="65">
        <v>22.7704085428464</v>
      </c>
      <c r="K8" s="66"/>
      <c r="L8" s="66"/>
      <c r="M8" s="66"/>
      <c r="N8" s="64">
        <v>11455099.956499999</v>
      </c>
      <c r="O8" s="64">
        <v>74448465.659099996</v>
      </c>
      <c r="P8" s="64">
        <v>24713</v>
      </c>
      <c r="Q8" s="64">
        <v>21421</v>
      </c>
      <c r="R8" s="65">
        <v>15.3680967275104</v>
      </c>
      <c r="S8" s="64">
        <v>23.289192578804698</v>
      </c>
      <c r="T8" s="64">
        <v>23.012828247980998</v>
      </c>
      <c r="U8" s="67">
        <v>1.18666342720375</v>
      </c>
      <c r="V8" s="50"/>
      <c r="W8" s="50"/>
    </row>
    <row r="9" spans="1:23" ht="12" customHeight="1" thickBot="1">
      <c r="A9" s="42"/>
      <c r="B9" s="44" t="s">
        <v>7</v>
      </c>
      <c r="C9" s="45"/>
      <c r="D9" s="64">
        <v>98245.622000000003</v>
      </c>
      <c r="E9" s="64">
        <v>104893</v>
      </c>
      <c r="F9" s="65">
        <v>93.662705804963196</v>
      </c>
      <c r="G9" s="66"/>
      <c r="H9" s="66"/>
      <c r="I9" s="64">
        <v>21454.086200000002</v>
      </c>
      <c r="J9" s="65">
        <v>21.8371931117704</v>
      </c>
      <c r="K9" s="66"/>
      <c r="L9" s="66"/>
      <c r="M9" s="66"/>
      <c r="N9" s="64">
        <v>2189664.4989</v>
      </c>
      <c r="O9" s="64">
        <v>16191097.228499999</v>
      </c>
      <c r="P9" s="64">
        <v>6374</v>
      </c>
      <c r="Q9" s="64">
        <v>4956</v>
      </c>
      <c r="R9" s="65">
        <v>28.6117836965295</v>
      </c>
      <c r="S9" s="64">
        <v>15.4134957640414</v>
      </c>
      <c r="T9" s="64">
        <v>14.9958037530266</v>
      </c>
      <c r="U9" s="67">
        <v>2.7099109599084601</v>
      </c>
      <c r="V9" s="50"/>
      <c r="W9" s="50"/>
    </row>
    <row r="10" spans="1:23" ht="14.25" thickBot="1">
      <c r="A10" s="42"/>
      <c r="B10" s="44" t="s">
        <v>8</v>
      </c>
      <c r="C10" s="45"/>
      <c r="D10" s="64">
        <v>181086.43960000001</v>
      </c>
      <c r="E10" s="64">
        <v>94655</v>
      </c>
      <c r="F10" s="65">
        <v>191.31206972690299</v>
      </c>
      <c r="G10" s="66"/>
      <c r="H10" s="66"/>
      <c r="I10" s="64">
        <v>48260.210200000001</v>
      </c>
      <c r="J10" s="65">
        <v>26.6503722236748</v>
      </c>
      <c r="K10" s="66"/>
      <c r="L10" s="66"/>
      <c r="M10" s="66"/>
      <c r="N10" s="64">
        <v>2244546.0411</v>
      </c>
      <c r="O10" s="64">
        <v>21624819.3105</v>
      </c>
      <c r="P10" s="64">
        <v>128066</v>
      </c>
      <c r="Q10" s="64">
        <v>85776</v>
      </c>
      <c r="R10" s="65">
        <v>49.302835291923103</v>
      </c>
      <c r="S10" s="64">
        <v>1.4140087111333199</v>
      </c>
      <c r="T10" s="64">
        <v>1.4595486709569101</v>
      </c>
      <c r="U10" s="67">
        <v>-3.2206279540590299</v>
      </c>
      <c r="V10" s="50"/>
      <c r="W10" s="50"/>
    </row>
    <row r="11" spans="1:23" ht="14.25" thickBot="1">
      <c r="A11" s="42"/>
      <c r="B11" s="44" t="s">
        <v>9</v>
      </c>
      <c r="C11" s="45"/>
      <c r="D11" s="64">
        <v>40789.762999999999</v>
      </c>
      <c r="E11" s="64">
        <v>43367</v>
      </c>
      <c r="F11" s="65">
        <v>94.057147139530102</v>
      </c>
      <c r="G11" s="66"/>
      <c r="H11" s="66"/>
      <c r="I11" s="64">
        <v>10067.707899999999</v>
      </c>
      <c r="J11" s="65">
        <v>24.681947526883199</v>
      </c>
      <c r="K11" s="66"/>
      <c r="L11" s="66"/>
      <c r="M11" s="66"/>
      <c r="N11" s="64">
        <v>937846.32449999999</v>
      </c>
      <c r="O11" s="64">
        <v>7284965.9819999998</v>
      </c>
      <c r="P11" s="64">
        <v>2233</v>
      </c>
      <c r="Q11" s="64">
        <v>1920</v>
      </c>
      <c r="R11" s="65">
        <v>16.3020833333333</v>
      </c>
      <c r="S11" s="64">
        <v>18.266799373040801</v>
      </c>
      <c r="T11" s="64">
        <v>19.4305955208333</v>
      </c>
      <c r="U11" s="67">
        <v>-6.37110050877431</v>
      </c>
      <c r="V11" s="50"/>
      <c r="W11" s="50"/>
    </row>
    <row r="12" spans="1:23" ht="14.25" thickBot="1">
      <c r="A12" s="42"/>
      <c r="B12" s="44" t="s">
        <v>10</v>
      </c>
      <c r="C12" s="45"/>
      <c r="D12" s="64">
        <v>136444.81849999999</v>
      </c>
      <c r="E12" s="64">
        <v>203042</v>
      </c>
      <c r="F12" s="65">
        <v>67.200292796564298</v>
      </c>
      <c r="G12" s="66"/>
      <c r="H12" s="66"/>
      <c r="I12" s="64">
        <v>13052.9638</v>
      </c>
      <c r="J12" s="65">
        <v>9.5664781876638294</v>
      </c>
      <c r="K12" s="66"/>
      <c r="L12" s="66"/>
      <c r="M12" s="66"/>
      <c r="N12" s="64">
        <v>3540548.8196999999</v>
      </c>
      <c r="O12" s="64">
        <v>27873279.459199999</v>
      </c>
      <c r="P12" s="64">
        <v>1412</v>
      </c>
      <c r="Q12" s="64">
        <v>1248</v>
      </c>
      <c r="R12" s="65">
        <v>13.1410256410256</v>
      </c>
      <c r="S12" s="64">
        <v>96.632307719546702</v>
      </c>
      <c r="T12" s="64">
        <v>88.092660176282095</v>
      </c>
      <c r="U12" s="67">
        <v>8.8372592405110204</v>
      </c>
      <c r="V12" s="50"/>
      <c r="W12" s="50"/>
    </row>
    <row r="13" spans="1:23" ht="14.25" thickBot="1">
      <c r="A13" s="42"/>
      <c r="B13" s="44" t="s">
        <v>11</v>
      </c>
      <c r="C13" s="45"/>
      <c r="D13" s="64">
        <v>265163.24619999999</v>
      </c>
      <c r="E13" s="64">
        <v>263278</v>
      </c>
      <c r="F13" s="65">
        <v>100.716066743138</v>
      </c>
      <c r="G13" s="66"/>
      <c r="H13" s="66"/>
      <c r="I13" s="64">
        <v>65850.091700000004</v>
      </c>
      <c r="J13" s="65">
        <v>24.833793010035901</v>
      </c>
      <c r="K13" s="66"/>
      <c r="L13" s="66"/>
      <c r="M13" s="66"/>
      <c r="N13" s="64">
        <v>5272465.5321000004</v>
      </c>
      <c r="O13" s="64">
        <v>40282786.697800003</v>
      </c>
      <c r="P13" s="64">
        <v>10464</v>
      </c>
      <c r="Q13" s="64">
        <v>8692</v>
      </c>
      <c r="R13" s="65">
        <v>20.3865623561896</v>
      </c>
      <c r="S13" s="64">
        <v>25.340524292813502</v>
      </c>
      <c r="T13" s="64">
        <v>24.394884456971901</v>
      </c>
      <c r="U13" s="67">
        <v>3.7317295605825902</v>
      </c>
      <c r="V13" s="50"/>
      <c r="W13" s="50"/>
    </row>
    <row r="14" spans="1:23" ht="14.25" thickBot="1">
      <c r="A14" s="42"/>
      <c r="B14" s="44" t="s">
        <v>12</v>
      </c>
      <c r="C14" s="45"/>
      <c r="D14" s="64">
        <v>151120.56159999999</v>
      </c>
      <c r="E14" s="64">
        <v>185041</v>
      </c>
      <c r="F14" s="65">
        <v>81.668690506428305</v>
      </c>
      <c r="G14" s="66"/>
      <c r="H14" s="66"/>
      <c r="I14" s="64">
        <v>27787.6996</v>
      </c>
      <c r="J14" s="65">
        <v>18.387768881875299</v>
      </c>
      <c r="K14" s="66"/>
      <c r="L14" s="66"/>
      <c r="M14" s="66"/>
      <c r="N14" s="64">
        <v>3039740.7758999998</v>
      </c>
      <c r="O14" s="64">
        <v>21773489.506000001</v>
      </c>
      <c r="P14" s="64">
        <v>2170</v>
      </c>
      <c r="Q14" s="64">
        <v>1793</v>
      </c>
      <c r="R14" s="65">
        <v>21.026213050752901</v>
      </c>
      <c r="S14" s="64">
        <v>69.640811797235003</v>
      </c>
      <c r="T14" s="64">
        <v>64.674601338538807</v>
      </c>
      <c r="U14" s="67">
        <v>7.1311782998104398</v>
      </c>
      <c r="V14" s="50"/>
      <c r="W14" s="50"/>
    </row>
    <row r="15" spans="1:23" ht="14.25" thickBot="1">
      <c r="A15" s="42"/>
      <c r="B15" s="44" t="s">
        <v>13</v>
      </c>
      <c r="C15" s="45"/>
      <c r="D15" s="64">
        <v>68115.941500000001</v>
      </c>
      <c r="E15" s="64">
        <v>103363</v>
      </c>
      <c r="F15" s="65">
        <v>65.899733463618503</v>
      </c>
      <c r="G15" s="66"/>
      <c r="H15" s="66"/>
      <c r="I15" s="64">
        <v>11764.346100000001</v>
      </c>
      <c r="J15" s="65">
        <v>17.271061429871001</v>
      </c>
      <c r="K15" s="66"/>
      <c r="L15" s="66"/>
      <c r="M15" s="66"/>
      <c r="N15" s="64">
        <v>1617838.5419999999</v>
      </c>
      <c r="O15" s="64">
        <v>14293467.569599999</v>
      </c>
      <c r="P15" s="64">
        <v>2325</v>
      </c>
      <c r="Q15" s="64">
        <v>1982</v>
      </c>
      <c r="R15" s="65">
        <v>17.305751765893</v>
      </c>
      <c r="S15" s="64">
        <v>29.297179139784902</v>
      </c>
      <c r="T15" s="64">
        <v>28.157455146316899</v>
      </c>
      <c r="U15" s="67">
        <v>3.8902175121712501</v>
      </c>
      <c r="V15" s="50"/>
      <c r="W15" s="50"/>
    </row>
    <row r="16" spans="1:23" ht="14.25" thickBot="1">
      <c r="A16" s="42"/>
      <c r="B16" s="44" t="s">
        <v>14</v>
      </c>
      <c r="C16" s="45"/>
      <c r="D16" s="64">
        <v>2185198.7579999999</v>
      </c>
      <c r="E16" s="64">
        <v>669480</v>
      </c>
      <c r="F16" s="65">
        <v>326.40239559060802</v>
      </c>
      <c r="G16" s="66"/>
      <c r="H16" s="66"/>
      <c r="I16" s="64">
        <v>105230.8845</v>
      </c>
      <c r="J16" s="65">
        <v>4.8156207354022298</v>
      </c>
      <c r="K16" s="66"/>
      <c r="L16" s="66"/>
      <c r="M16" s="66"/>
      <c r="N16" s="64">
        <v>16514957.4471</v>
      </c>
      <c r="O16" s="64">
        <v>125339459.03380001</v>
      </c>
      <c r="P16" s="64">
        <v>104316</v>
      </c>
      <c r="Q16" s="64">
        <v>63734</v>
      </c>
      <c r="R16" s="65">
        <v>63.674020146232799</v>
      </c>
      <c r="S16" s="64">
        <v>20.947877200046001</v>
      </c>
      <c r="T16" s="64">
        <v>18.10139778768</v>
      </c>
      <c r="U16" s="67">
        <v>13.5883907719285</v>
      </c>
      <c r="V16" s="50"/>
      <c r="W16" s="50"/>
    </row>
    <row r="17" spans="1:21" ht="12" thickBot="1">
      <c r="A17" s="42"/>
      <c r="B17" s="44" t="s">
        <v>15</v>
      </c>
      <c r="C17" s="45"/>
      <c r="D17" s="64">
        <v>7987205.1309000002</v>
      </c>
      <c r="E17" s="64">
        <v>1617883</v>
      </c>
      <c r="F17" s="65">
        <v>493.682493165452</v>
      </c>
      <c r="G17" s="66"/>
      <c r="H17" s="66"/>
      <c r="I17" s="64">
        <v>-2151792.5833999999</v>
      </c>
      <c r="J17" s="65">
        <v>-26.940494805565798</v>
      </c>
      <c r="K17" s="66"/>
      <c r="L17" s="66"/>
      <c r="M17" s="66"/>
      <c r="N17" s="64">
        <v>28502101.046399999</v>
      </c>
      <c r="O17" s="64">
        <v>103341995.1358</v>
      </c>
      <c r="P17" s="64">
        <v>96442</v>
      </c>
      <c r="Q17" s="64">
        <v>46605</v>
      </c>
      <c r="R17" s="65">
        <v>106.934878231949</v>
      </c>
      <c r="S17" s="64">
        <v>82.818742154870307</v>
      </c>
      <c r="T17" s="64">
        <v>79.431440457032494</v>
      </c>
      <c r="U17" s="67">
        <v>4.09001828535812</v>
      </c>
    </row>
    <row r="18" spans="1:21" ht="12" thickBot="1">
      <c r="A18" s="42"/>
      <c r="B18" s="44" t="s">
        <v>16</v>
      </c>
      <c r="C18" s="45"/>
      <c r="D18" s="64">
        <v>2414107.0079999999</v>
      </c>
      <c r="E18" s="64">
        <v>1236844</v>
      </c>
      <c r="F18" s="65">
        <v>195.18282079227501</v>
      </c>
      <c r="G18" s="66"/>
      <c r="H18" s="66"/>
      <c r="I18" s="64">
        <v>333934.19400000002</v>
      </c>
      <c r="J18" s="65">
        <v>13.832617729594901</v>
      </c>
      <c r="K18" s="66"/>
      <c r="L18" s="66"/>
      <c r="M18" s="66"/>
      <c r="N18" s="64">
        <v>28247196.942200001</v>
      </c>
      <c r="O18" s="64">
        <v>227551465.06459999</v>
      </c>
      <c r="P18" s="64">
        <v>111844</v>
      </c>
      <c r="Q18" s="64">
        <v>71817</v>
      </c>
      <c r="R18" s="65">
        <v>55.734714621886198</v>
      </c>
      <c r="S18" s="64">
        <v>21.584591109044698</v>
      </c>
      <c r="T18" s="64">
        <v>19.458933450297302</v>
      </c>
      <c r="U18" s="67">
        <v>9.8480330158153002</v>
      </c>
    </row>
    <row r="19" spans="1:21" ht="12" thickBot="1">
      <c r="A19" s="42"/>
      <c r="B19" s="44" t="s">
        <v>17</v>
      </c>
      <c r="C19" s="45"/>
      <c r="D19" s="64">
        <v>1446320.1392999999</v>
      </c>
      <c r="E19" s="64">
        <v>532458</v>
      </c>
      <c r="F19" s="65">
        <v>271.63084023528597</v>
      </c>
      <c r="G19" s="66"/>
      <c r="H19" s="66"/>
      <c r="I19" s="64">
        <v>80083.422000000006</v>
      </c>
      <c r="J19" s="65">
        <v>5.5370467314905403</v>
      </c>
      <c r="K19" s="66"/>
      <c r="L19" s="66"/>
      <c r="M19" s="66"/>
      <c r="N19" s="64">
        <v>12546999.0889</v>
      </c>
      <c r="O19" s="64">
        <v>80752459.576399997</v>
      </c>
      <c r="P19" s="64">
        <v>22580</v>
      </c>
      <c r="Q19" s="64">
        <v>14096</v>
      </c>
      <c r="R19" s="65">
        <v>60.187287173666299</v>
      </c>
      <c r="S19" s="64">
        <v>64.053150544729903</v>
      </c>
      <c r="T19" s="64">
        <v>53.370178405221303</v>
      </c>
      <c r="U19" s="67">
        <v>16.678293024865901</v>
      </c>
    </row>
    <row r="20" spans="1:21" ht="12" thickBot="1">
      <c r="A20" s="42"/>
      <c r="B20" s="44" t="s">
        <v>18</v>
      </c>
      <c r="C20" s="45"/>
      <c r="D20" s="64">
        <v>1789666.2524999999</v>
      </c>
      <c r="E20" s="64">
        <v>1170791</v>
      </c>
      <c r="F20" s="65">
        <v>152.859584033359</v>
      </c>
      <c r="G20" s="66"/>
      <c r="H20" s="66"/>
      <c r="I20" s="64">
        <v>30631.926500000001</v>
      </c>
      <c r="J20" s="65">
        <v>1.7115999397770401</v>
      </c>
      <c r="K20" s="66"/>
      <c r="L20" s="66"/>
      <c r="M20" s="66"/>
      <c r="N20" s="64">
        <v>21261074.141199999</v>
      </c>
      <c r="O20" s="64">
        <v>137531642.89300001</v>
      </c>
      <c r="P20" s="64">
        <v>50421</v>
      </c>
      <c r="Q20" s="64">
        <v>39710</v>
      </c>
      <c r="R20" s="65">
        <v>26.973054646184799</v>
      </c>
      <c r="S20" s="64">
        <v>35.494461682632199</v>
      </c>
      <c r="T20" s="64">
        <v>32.4077726189877</v>
      </c>
      <c r="U20" s="67">
        <v>8.6962554644262404</v>
      </c>
    </row>
    <row r="21" spans="1:21" ht="12" thickBot="1">
      <c r="A21" s="42"/>
      <c r="B21" s="44" t="s">
        <v>19</v>
      </c>
      <c r="C21" s="45"/>
      <c r="D21" s="64">
        <v>523525.47009999998</v>
      </c>
      <c r="E21" s="64">
        <v>355446</v>
      </c>
      <c r="F21" s="65">
        <v>147.28692124823499</v>
      </c>
      <c r="G21" s="66"/>
      <c r="H21" s="66"/>
      <c r="I21" s="64">
        <v>72107.327499999999</v>
      </c>
      <c r="J21" s="65">
        <v>13.7734134475304</v>
      </c>
      <c r="K21" s="66"/>
      <c r="L21" s="66"/>
      <c r="M21" s="66"/>
      <c r="N21" s="64">
        <v>6635797.9831999997</v>
      </c>
      <c r="O21" s="64">
        <v>48306005.568999998</v>
      </c>
      <c r="P21" s="64">
        <v>34114</v>
      </c>
      <c r="Q21" s="64">
        <v>27456</v>
      </c>
      <c r="R21" s="65">
        <v>24.2497086247086</v>
      </c>
      <c r="S21" s="64">
        <v>15.3463525268218</v>
      </c>
      <c r="T21" s="64">
        <v>13.416680029866001</v>
      </c>
      <c r="U21" s="67">
        <v>12.574144205167</v>
      </c>
    </row>
    <row r="22" spans="1:21" ht="12" thickBot="1">
      <c r="A22" s="42"/>
      <c r="B22" s="44" t="s">
        <v>20</v>
      </c>
      <c r="C22" s="45"/>
      <c r="D22" s="64">
        <v>1532591.8271999999</v>
      </c>
      <c r="E22" s="64">
        <v>892694</v>
      </c>
      <c r="F22" s="65">
        <v>171.681654318277</v>
      </c>
      <c r="G22" s="66"/>
      <c r="H22" s="66"/>
      <c r="I22" s="64">
        <v>194531.33360000001</v>
      </c>
      <c r="J22" s="65">
        <v>12.692964307098199</v>
      </c>
      <c r="K22" s="66"/>
      <c r="L22" s="66"/>
      <c r="M22" s="66"/>
      <c r="N22" s="64">
        <v>19509889.449999999</v>
      </c>
      <c r="O22" s="64">
        <v>165678166.8326</v>
      </c>
      <c r="P22" s="64">
        <v>93102</v>
      </c>
      <c r="Q22" s="64">
        <v>66714</v>
      </c>
      <c r="R22" s="65">
        <v>39.553916719129397</v>
      </c>
      <c r="S22" s="64">
        <v>16.461427543984001</v>
      </c>
      <c r="T22" s="64">
        <v>16.153869172887202</v>
      </c>
      <c r="U22" s="67">
        <v>1.8683578339423399</v>
      </c>
    </row>
    <row r="23" spans="1:21" ht="12" thickBot="1">
      <c r="A23" s="42"/>
      <c r="B23" s="44" t="s">
        <v>21</v>
      </c>
      <c r="C23" s="45"/>
      <c r="D23" s="64">
        <v>2945337.4509000001</v>
      </c>
      <c r="E23" s="64">
        <v>2233950</v>
      </c>
      <c r="F23" s="65">
        <v>131.84437659303001</v>
      </c>
      <c r="G23" s="66"/>
      <c r="H23" s="66"/>
      <c r="I23" s="64">
        <v>124594.2653</v>
      </c>
      <c r="J23" s="65">
        <v>4.2302203865274599</v>
      </c>
      <c r="K23" s="66"/>
      <c r="L23" s="66"/>
      <c r="M23" s="66"/>
      <c r="N23" s="64">
        <v>45730400.493500002</v>
      </c>
      <c r="O23" s="64">
        <v>351416386.63249999</v>
      </c>
      <c r="P23" s="64">
        <v>91987</v>
      </c>
      <c r="Q23" s="64">
        <v>75407</v>
      </c>
      <c r="R23" s="65">
        <v>21.9873486546342</v>
      </c>
      <c r="S23" s="64">
        <v>32.019061942448403</v>
      </c>
      <c r="T23" s="64">
        <v>29.415931125757599</v>
      </c>
      <c r="U23" s="67">
        <v>8.1299409126030806</v>
      </c>
    </row>
    <row r="24" spans="1:21" ht="12" thickBot="1">
      <c r="A24" s="42"/>
      <c r="B24" s="44" t="s">
        <v>22</v>
      </c>
      <c r="C24" s="45"/>
      <c r="D24" s="64">
        <v>760530.25699999998</v>
      </c>
      <c r="E24" s="64">
        <v>339856</v>
      </c>
      <c r="F24" s="65">
        <v>223.78014717998201</v>
      </c>
      <c r="G24" s="66"/>
      <c r="H24" s="66"/>
      <c r="I24" s="64">
        <v>96115.722899999993</v>
      </c>
      <c r="J24" s="65">
        <v>12.6379880373385</v>
      </c>
      <c r="K24" s="66"/>
      <c r="L24" s="66"/>
      <c r="M24" s="66"/>
      <c r="N24" s="64">
        <v>5895909.3318999996</v>
      </c>
      <c r="O24" s="64">
        <v>41190342.625200003</v>
      </c>
      <c r="P24" s="64">
        <v>52520</v>
      </c>
      <c r="Q24" s="64">
        <v>32241</v>
      </c>
      <c r="R24" s="65">
        <v>62.898173133587697</v>
      </c>
      <c r="S24" s="64">
        <v>14.480774124143201</v>
      </c>
      <c r="T24" s="64">
        <v>10.4834552526286</v>
      </c>
      <c r="U24" s="67">
        <v>27.604317540247902</v>
      </c>
    </row>
    <row r="25" spans="1:21" ht="12" thickBot="1">
      <c r="A25" s="42"/>
      <c r="B25" s="44" t="s">
        <v>23</v>
      </c>
      <c r="C25" s="45"/>
      <c r="D25" s="64">
        <v>536612.21189999999</v>
      </c>
      <c r="E25" s="64">
        <v>214414</v>
      </c>
      <c r="F25" s="65">
        <v>250.26920438963899</v>
      </c>
      <c r="G25" s="66"/>
      <c r="H25" s="66"/>
      <c r="I25" s="64">
        <v>47119.790399999998</v>
      </c>
      <c r="J25" s="65">
        <v>8.7809761602631902</v>
      </c>
      <c r="K25" s="66"/>
      <c r="L25" s="66"/>
      <c r="M25" s="66"/>
      <c r="N25" s="64">
        <v>4653011.9808</v>
      </c>
      <c r="O25" s="64">
        <v>30949862.4342</v>
      </c>
      <c r="P25" s="64">
        <v>30308</v>
      </c>
      <c r="Q25" s="64">
        <v>18487</v>
      </c>
      <c r="R25" s="65">
        <v>63.942229674906699</v>
      </c>
      <c r="S25" s="64">
        <v>17.705299323610902</v>
      </c>
      <c r="T25" s="64">
        <v>15.96403680965</v>
      </c>
      <c r="U25" s="67">
        <v>9.8346968449092405</v>
      </c>
    </row>
    <row r="26" spans="1:21" ht="12" thickBot="1">
      <c r="A26" s="42"/>
      <c r="B26" s="44" t="s">
        <v>24</v>
      </c>
      <c r="C26" s="45"/>
      <c r="D26" s="64">
        <v>586977.40879999998</v>
      </c>
      <c r="E26" s="64">
        <v>439829</v>
      </c>
      <c r="F26" s="65">
        <v>133.45582233095101</v>
      </c>
      <c r="G26" s="66"/>
      <c r="H26" s="66"/>
      <c r="I26" s="64">
        <v>116243.4614</v>
      </c>
      <c r="J26" s="65">
        <v>19.8037368486881</v>
      </c>
      <c r="K26" s="66"/>
      <c r="L26" s="66"/>
      <c r="M26" s="66"/>
      <c r="N26" s="64">
        <v>8373079.3073000005</v>
      </c>
      <c r="O26" s="64">
        <v>76359736.892900005</v>
      </c>
      <c r="P26" s="64">
        <v>42092</v>
      </c>
      <c r="Q26" s="64">
        <v>34159</v>
      </c>
      <c r="R26" s="65">
        <v>23.223747767791799</v>
      </c>
      <c r="S26" s="64">
        <v>13.945106167442701</v>
      </c>
      <c r="T26" s="64">
        <v>15.001216780350701</v>
      </c>
      <c r="U26" s="67">
        <v>-7.5733422193202298</v>
      </c>
    </row>
    <row r="27" spans="1:21" ht="12" thickBot="1">
      <c r="A27" s="42"/>
      <c r="B27" s="44" t="s">
        <v>25</v>
      </c>
      <c r="C27" s="45"/>
      <c r="D27" s="64">
        <v>422397.45059999998</v>
      </c>
      <c r="E27" s="64">
        <v>248779</v>
      </c>
      <c r="F27" s="65">
        <v>169.788225935469</v>
      </c>
      <c r="G27" s="66"/>
      <c r="H27" s="66"/>
      <c r="I27" s="64">
        <v>100138.8658</v>
      </c>
      <c r="J27" s="65">
        <v>23.707260935821601</v>
      </c>
      <c r="K27" s="66"/>
      <c r="L27" s="66"/>
      <c r="M27" s="66"/>
      <c r="N27" s="64">
        <v>5954733.5543999998</v>
      </c>
      <c r="O27" s="64">
        <v>36008761.535400003</v>
      </c>
      <c r="P27" s="64">
        <v>40281</v>
      </c>
      <c r="Q27" s="64">
        <v>35914</v>
      </c>
      <c r="R27" s="65">
        <v>12.159603497243401</v>
      </c>
      <c r="S27" s="64">
        <v>10.486270216727499</v>
      </c>
      <c r="T27" s="64">
        <v>11.5626582140669</v>
      </c>
      <c r="U27" s="67">
        <v>-10.264736413357101</v>
      </c>
    </row>
    <row r="28" spans="1:21" ht="12" thickBot="1">
      <c r="A28" s="42"/>
      <c r="B28" s="44" t="s">
        <v>26</v>
      </c>
      <c r="C28" s="45"/>
      <c r="D28" s="64">
        <v>1794289.4321000001</v>
      </c>
      <c r="E28" s="64">
        <v>891389</v>
      </c>
      <c r="F28" s="65">
        <v>201.29140387642201</v>
      </c>
      <c r="G28" s="66"/>
      <c r="H28" s="66"/>
      <c r="I28" s="64">
        <v>79372.970100000006</v>
      </c>
      <c r="J28" s="65">
        <v>4.4236436262740204</v>
      </c>
      <c r="K28" s="66"/>
      <c r="L28" s="66"/>
      <c r="M28" s="66"/>
      <c r="N28" s="64">
        <v>19020946.582199998</v>
      </c>
      <c r="O28" s="64">
        <v>121766360.1215</v>
      </c>
      <c r="P28" s="64">
        <v>68251</v>
      </c>
      <c r="Q28" s="64">
        <v>49977</v>
      </c>
      <c r="R28" s="65">
        <v>36.564819817115897</v>
      </c>
      <c r="S28" s="64">
        <v>26.289569853921599</v>
      </c>
      <c r="T28" s="64">
        <v>22.027852214018498</v>
      </c>
      <c r="U28" s="67">
        <v>16.210678469002801</v>
      </c>
    </row>
    <row r="29" spans="1:21" ht="12" thickBot="1">
      <c r="A29" s="42"/>
      <c r="B29" s="44" t="s">
        <v>27</v>
      </c>
      <c r="C29" s="45"/>
      <c r="D29" s="64">
        <v>892804.6888</v>
      </c>
      <c r="E29" s="64">
        <v>650587</v>
      </c>
      <c r="F29" s="65">
        <v>137.23063768565899</v>
      </c>
      <c r="G29" s="66"/>
      <c r="H29" s="66"/>
      <c r="I29" s="64">
        <v>132707.78400000001</v>
      </c>
      <c r="J29" s="65">
        <v>14.864145054879801</v>
      </c>
      <c r="K29" s="66"/>
      <c r="L29" s="66"/>
      <c r="M29" s="66"/>
      <c r="N29" s="64">
        <v>12887958.3434</v>
      </c>
      <c r="O29" s="64">
        <v>87842183.207100004</v>
      </c>
      <c r="P29" s="64">
        <v>116533</v>
      </c>
      <c r="Q29" s="64">
        <v>95970</v>
      </c>
      <c r="R29" s="65">
        <v>21.426487443992901</v>
      </c>
      <c r="S29" s="64">
        <v>7.6613893815485703</v>
      </c>
      <c r="T29" s="64">
        <v>7.0589822819631101</v>
      </c>
      <c r="U29" s="67">
        <v>7.8628962657383896</v>
      </c>
    </row>
    <row r="30" spans="1:21" ht="12" thickBot="1">
      <c r="A30" s="42"/>
      <c r="B30" s="44" t="s">
        <v>28</v>
      </c>
      <c r="C30" s="45"/>
      <c r="D30" s="64">
        <v>2668817.0611999999</v>
      </c>
      <c r="E30" s="64">
        <v>1019695</v>
      </c>
      <c r="F30" s="65">
        <v>261.72699299300302</v>
      </c>
      <c r="G30" s="66"/>
      <c r="H30" s="66"/>
      <c r="I30" s="64">
        <v>445496.83600000001</v>
      </c>
      <c r="J30" s="65">
        <v>16.692670414797501</v>
      </c>
      <c r="K30" s="66"/>
      <c r="L30" s="66"/>
      <c r="M30" s="66"/>
      <c r="N30" s="64">
        <v>21852413.861699998</v>
      </c>
      <c r="O30" s="64">
        <v>171841528.1081</v>
      </c>
      <c r="P30" s="64">
        <v>129554</v>
      </c>
      <c r="Q30" s="64">
        <v>86402</v>
      </c>
      <c r="R30" s="65">
        <v>49.9432883498067</v>
      </c>
      <c r="S30" s="64">
        <v>20.600035978819601</v>
      </c>
      <c r="T30" s="64">
        <v>17.212389609036801</v>
      </c>
      <c r="U30" s="67">
        <v>16.444856568531701</v>
      </c>
    </row>
    <row r="31" spans="1:21" ht="12" thickBot="1">
      <c r="A31" s="42"/>
      <c r="B31" s="44" t="s">
        <v>29</v>
      </c>
      <c r="C31" s="45"/>
      <c r="D31" s="64">
        <v>923381.90689999994</v>
      </c>
      <c r="E31" s="64">
        <v>924523</v>
      </c>
      <c r="F31" s="65">
        <v>99.876574936480793</v>
      </c>
      <c r="G31" s="66"/>
      <c r="H31" s="66"/>
      <c r="I31" s="64">
        <v>34571.105000000003</v>
      </c>
      <c r="J31" s="65">
        <v>3.74396603850112</v>
      </c>
      <c r="K31" s="66"/>
      <c r="L31" s="66"/>
      <c r="M31" s="66"/>
      <c r="N31" s="64">
        <v>18697591.871800002</v>
      </c>
      <c r="O31" s="64">
        <v>135208446.9835</v>
      </c>
      <c r="P31" s="64">
        <v>30828</v>
      </c>
      <c r="Q31" s="64">
        <v>29258</v>
      </c>
      <c r="R31" s="65">
        <v>5.3660537288946699</v>
      </c>
      <c r="S31" s="64">
        <v>29.9527023128325</v>
      </c>
      <c r="T31" s="64">
        <v>26.7520120787477</v>
      </c>
      <c r="U31" s="67">
        <v>10.685814590804201</v>
      </c>
    </row>
    <row r="32" spans="1:21" ht="12" thickBot="1">
      <c r="A32" s="42"/>
      <c r="B32" s="44" t="s">
        <v>30</v>
      </c>
      <c r="C32" s="45"/>
      <c r="D32" s="64">
        <v>135478.72560000001</v>
      </c>
      <c r="E32" s="64">
        <v>129845</v>
      </c>
      <c r="F32" s="65">
        <v>104.33880827140101</v>
      </c>
      <c r="G32" s="66"/>
      <c r="H32" s="66"/>
      <c r="I32" s="64">
        <v>31868.250499999998</v>
      </c>
      <c r="J32" s="65">
        <v>23.522697278752698</v>
      </c>
      <c r="K32" s="66"/>
      <c r="L32" s="66"/>
      <c r="M32" s="66"/>
      <c r="N32" s="64">
        <v>2412624.8432999998</v>
      </c>
      <c r="O32" s="64">
        <v>20113290.829700001</v>
      </c>
      <c r="P32" s="64">
        <v>25375</v>
      </c>
      <c r="Q32" s="64">
        <v>24185</v>
      </c>
      <c r="R32" s="65">
        <v>4.9204052098408102</v>
      </c>
      <c r="S32" s="64">
        <v>5.3390630778325097</v>
      </c>
      <c r="T32" s="64">
        <v>4.3708087657638997</v>
      </c>
      <c r="U32" s="67">
        <v>18.1352851231286</v>
      </c>
    </row>
    <row r="33" spans="1:21" ht="12" thickBot="1">
      <c r="A33" s="42"/>
      <c r="B33" s="44" t="s">
        <v>31</v>
      </c>
      <c r="C33" s="45"/>
      <c r="D33" s="64">
        <v>117.0941</v>
      </c>
      <c r="E33" s="66"/>
      <c r="F33" s="66"/>
      <c r="G33" s="66"/>
      <c r="H33" s="66"/>
      <c r="I33" s="64">
        <v>24.706700000000001</v>
      </c>
      <c r="J33" s="65">
        <v>21.0998675424296</v>
      </c>
      <c r="K33" s="66"/>
      <c r="L33" s="66"/>
      <c r="M33" s="66"/>
      <c r="N33" s="64">
        <v>2223.2687000000001</v>
      </c>
      <c r="O33" s="64">
        <v>17135.588899999999</v>
      </c>
      <c r="P33" s="64">
        <v>20</v>
      </c>
      <c r="Q33" s="64">
        <v>21</v>
      </c>
      <c r="R33" s="65">
        <v>-4.7619047619047699</v>
      </c>
      <c r="S33" s="64">
        <v>5.854705</v>
      </c>
      <c r="T33" s="64">
        <v>5.1598476190476203</v>
      </c>
      <c r="U33" s="67">
        <v>11.8683585415897</v>
      </c>
    </row>
    <row r="34" spans="1:21" ht="12" thickBot="1">
      <c r="A34" s="42"/>
      <c r="B34" s="44" t="s">
        <v>40</v>
      </c>
      <c r="C34" s="45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4">
        <v>25.9</v>
      </c>
      <c r="P34" s="66"/>
      <c r="Q34" s="66"/>
      <c r="R34" s="66"/>
      <c r="S34" s="66"/>
      <c r="T34" s="66"/>
      <c r="U34" s="68"/>
    </row>
    <row r="35" spans="1:21" ht="12" thickBot="1">
      <c r="A35" s="42"/>
      <c r="B35" s="44" t="s">
        <v>32</v>
      </c>
      <c r="C35" s="45"/>
      <c r="D35" s="64">
        <v>366127.49690000003</v>
      </c>
      <c r="E35" s="64">
        <v>156615</v>
      </c>
      <c r="F35" s="65">
        <v>233.77549845161701</v>
      </c>
      <c r="G35" s="66"/>
      <c r="H35" s="66"/>
      <c r="I35" s="64">
        <v>42676.694799999997</v>
      </c>
      <c r="J35" s="65">
        <v>11.656238649471399</v>
      </c>
      <c r="K35" s="66"/>
      <c r="L35" s="66"/>
      <c r="M35" s="66"/>
      <c r="N35" s="64">
        <v>3745664.0397000001</v>
      </c>
      <c r="O35" s="64">
        <v>17408670.013999999</v>
      </c>
      <c r="P35" s="64">
        <v>24666</v>
      </c>
      <c r="Q35" s="64">
        <v>18590</v>
      </c>
      <c r="R35" s="65">
        <v>32.684238838085001</v>
      </c>
      <c r="S35" s="64">
        <v>14.843407804265</v>
      </c>
      <c r="T35" s="64">
        <v>13.5267290371167</v>
      </c>
      <c r="U35" s="67">
        <v>8.87046145003122</v>
      </c>
    </row>
    <row r="36" spans="1:21" ht="12" thickBot="1">
      <c r="A36" s="42"/>
      <c r="B36" s="44" t="s">
        <v>41</v>
      </c>
      <c r="C36" s="45"/>
      <c r="D36" s="66"/>
      <c r="E36" s="64">
        <v>628917</v>
      </c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8"/>
    </row>
    <row r="37" spans="1:21" ht="12" thickBot="1">
      <c r="A37" s="42"/>
      <c r="B37" s="44" t="s">
        <v>42</v>
      </c>
      <c r="C37" s="45"/>
      <c r="D37" s="66"/>
      <c r="E37" s="64">
        <v>225790</v>
      </c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8"/>
    </row>
    <row r="38" spans="1:21" ht="12" thickBot="1">
      <c r="A38" s="42"/>
      <c r="B38" s="44" t="s">
        <v>43</v>
      </c>
      <c r="C38" s="45"/>
      <c r="D38" s="66"/>
      <c r="E38" s="64">
        <v>243239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8"/>
    </row>
    <row r="39" spans="1:21" ht="12" customHeight="1" thickBot="1">
      <c r="A39" s="42"/>
      <c r="B39" s="44" t="s">
        <v>33</v>
      </c>
      <c r="C39" s="45"/>
      <c r="D39" s="64">
        <v>416930.77049999998</v>
      </c>
      <c r="E39" s="64">
        <v>309333</v>
      </c>
      <c r="F39" s="65">
        <v>134.78379949762899</v>
      </c>
      <c r="G39" s="66"/>
      <c r="H39" s="66"/>
      <c r="I39" s="64">
        <v>22206.904600000002</v>
      </c>
      <c r="J39" s="65">
        <v>5.3262810450206404</v>
      </c>
      <c r="K39" s="66"/>
      <c r="L39" s="66"/>
      <c r="M39" s="66"/>
      <c r="N39" s="64">
        <v>7120996.2164000003</v>
      </c>
      <c r="O39" s="64">
        <v>49087812.945500001</v>
      </c>
      <c r="P39" s="64">
        <v>616</v>
      </c>
      <c r="Q39" s="64">
        <v>514</v>
      </c>
      <c r="R39" s="65">
        <v>19.844357976653701</v>
      </c>
      <c r="S39" s="64">
        <v>676.83566639610399</v>
      </c>
      <c r="T39" s="64">
        <v>625.58781381323001</v>
      </c>
      <c r="U39" s="67">
        <v>7.5716832205001703</v>
      </c>
    </row>
    <row r="40" spans="1:21" ht="12" thickBot="1">
      <c r="A40" s="42"/>
      <c r="B40" s="44" t="s">
        <v>34</v>
      </c>
      <c r="C40" s="45"/>
      <c r="D40" s="64">
        <v>448692.5001</v>
      </c>
      <c r="E40" s="64">
        <v>455966</v>
      </c>
      <c r="F40" s="65">
        <v>98.404815293245605</v>
      </c>
      <c r="G40" s="66"/>
      <c r="H40" s="66"/>
      <c r="I40" s="64">
        <v>29329.383300000001</v>
      </c>
      <c r="J40" s="65">
        <v>6.5366332830308904</v>
      </c>
      <c r="K40" s="66"/>
      <c r="L40" s="66"/>
      <c r="M40" s="66"/>
      <c r="N40" s="64">
        <v>7032907.4587000003</v>
      </c>
      <c r="O40" s="64">
        <v>63357061.932099998</v>
      </c>
      <c r="P40" s="64">
        <v>2294</v>
      </c>
      <c r="Q40" s="64">
        <v>1852</v>
      </c>
      <c r="R40" s="65">
        <v>23.866090712742999</v>
      </c>
      <c r="S40" s="64">
        <v>195.5939407585</v>
      </c>
      <c r="T40" s="64">
        <v>193.48006425486</v>
      </c>
      <c r="U40" s="67">
        <v>1.0807474380051501</v>
      </c>
    </row>
    <row r="41" spans="1:21" ht="12" thickBot="1">
      <c r="A41" s="42"/>
      <c r="B41" s="44" t="s">
        <v>44</v>
      </c>
      <c r="C41" s="45"/>
      <c r="D41" s="66"/>
      <c r="E41" s="64">
        <v>202550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8"/>
    </row>
    <row r="42" spans="1:21" ht="12" thickBot="1">
      <c r="A42" s="42"/>
      <c r="B42" s="44" t="s">
        <v>45</v>
      </c>
      <c r="C42" s="45"/>
      <c r="D42" s="66"/>
      <c r="E42" s="64">
        <v>75929</v>
      </c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8"/>
    </row>
    <row r="43" spans="1:21" ht="12" thickBot="1">
      <c r="A43" s="43"/>
      <c r="B43" s="44" t="s">
        <v>35</v>
      </c>
      <c r="C43" s="45"/>
      <c r="D43" s="69">
        <v>40534.030400000003</v>
      </c>
      <c r="E43" s="70"/>
      <c r="F43" s="70"/>
      <c r="G43" s="70"/>
      <c r="H43" s="70"/>
      <c r="I43" s="69">
        <v>5020.4170999999997</v>
      </c>
      <c r="J43" s="71">
        <v>12.385684449479299</v>
      </c>
      <c r="K43" s="70"/>
      <c r="L43" s="70"/>
      <c r="M43" s="70"/>
      <c r="N43" s="69">
        <v>1493668.4095999999</v>
      </c>
      <c r="O43" s="69">
        <v>6292813.0105999997</v>
      </c>
      <c r="P43" s="69">
        <v>80</v>
      </c>
      <c r="Q43" s="69">
        <v>61</v>
      </c>
      <c r="R43" s="71">
        <v>31.1475409836065</v>
      </c>
      <c r="S43" s="69">
        <v>506.67538000000002</v>
      </c>
      <c r="T43" s="69">
        <v>1294.7222885245901</v>
      </c>
      <c r="U43" s="72">
        <v>-155.53289929433501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1:C31"/>
    <mergeCell ref="B32:C32"/>
    <mergeCell ref="B43:C43"/>
    <mergeCell ref="B37:C3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49" t="s">
        <v>53</v>
      </c>
      <c r="B1" s="49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>
      <c r="A2" s="48" t="s">
        <v>71</v>
      </c>
      <c r="B2" s="48">
        <v>12</v>
      </c>
      <c r="C2" s="48">
        <v>50888</v>
      </c>
      <c r="D2" s="48">
        <v>575546.27153247898</v>
      </c>
      <c r="E2" s="48">
        <v>444491.67887863202</v>
      </c>
      <c r="F2" s="48">
        <v>131054.592653846</v>
      </c>
      <c r="G2" s="48">
        <v>444491.67887863202</v>
      </c>
      <c r="H2" s="48">
        <v>0.22770470270773099</v>
      </c>
    </row>
    <row r="3" spans="1:8">
      <c r="A3" s="48" t="s">
        <v>72</v>
      </c>
      <c r="B3" s="48">
        <v>13</v>
      </c>
      <c r="C3" s="48">
        <v>12738.366</v>
      </c>
      <c r="D3" s="48">
        <v>98245.632212003606</v>
      </c>
      <c r="E3" s="48">
        <v>76791.551738506896</v>
      </c>
      <c r="F3" s="48">
        <v>21454.080473496699</v>
      </c>
      <c r="G3" s="48">
        <v>76791.551738506896</v>
      </c>
      <c r="H3" s="48">
        <v>0.21837185013172999</v>
      </c>
    </row>
    <row r="4" spans="1:8">
      <c r="A4" s="48" t="s">
        <v>73</v>
      </c>
      <c r="B4" s="48">
        <v>14</v>
      </c>
      <c r="C4" s="48">
        <v>174130</v>
      </c>
      <c r="D4" s="48">
        <v>181089.22976239299</v>
      </c>
      <c r="E4" s="48">
        <v>132826.22980427399</v>
      </c>
      <c r="F4" s="48">
        <v>48262.999958119697</v>
      </c>
      <c r="G4" s="48">
        <v>132826.22980427399</v>
      </c>
      <c r="H4" s="48">
        <v>0.26651502147005302</v>
      </c>
    </row>
    <row r="5" spans="1:8">
      <c r="A5" s="48" t="s">
        <v>74</v>
      </c>
      <c r="B5" s="48">
        <v>15</v>
      </c>
      <c r="C5" s="48">
        <v>2935</v>
      </c>
      <c r="D5" s="48">
        <v>40789.785075221203</v>
      </c>
      <c r="E5" s="48">
        <v>30722.055602654898</v>
      </c>
      <c r="F5" s="48">
        <v>10067.7294725664</v>
      </c>
      <c r="G5" s="48">
        <v>30722.055602654898</v>
      </c>
      <c r="H5" s="48">
        <v>0.24681987056318799</v>
      </c>
    </row>
    <row r="6" spans="1:8">
      <c r="A6" s="48" t="s">
        <v>75</v>
      </c>
      <c r="B6" s="48">
        <v>16</v>
      </c>
      <c r="C6" s="48">
        <v>2137</v>
      </c>
      <c r="D6" s="48">
        <v>136444.82406923099</v>
      </c>
      <c r="E6" s="48">
        <v>123391.85424529899</v>
      </c>
      <c r="F6" s="48">
        <v>13052.9698239316</v>
      </c>
      <c r="G6" s="48">
        <v>123391.85424529899</v>
      </c>
      <c r="H6" s="48">
        <v>9.5664822121128396E-2</v>
      </c>
    </row>
    <row r="7" spans="1:8">
      <c r="A7" s="48" t="s">
        <v>76</v>
      </c>
      <c r="B7" s="48">
        <v>17</v>
      </c>
      <c r="C7" s="48">
        <v>18059</v>
      </c>
      <c r="D7" s="48">
        <v>265163.39336923102</v>
      </c>
      <c r="E7" s="48">
        <v>199313.15452649599</v>
      </c>
      <c r="F7" s="48">
        <v>65850.238842734994</v>
      </c>
      <c r="G7" s="48">
        <v>199313.15452649599</v>
      </c>
      <c r="H7" s="48">
        <v>0.24833834718294201</v>
      </c>
    </row>
    <row r="8" spans="1:8">
      <c r="A8" s="48" t="s">
        <v>77</v>
      </c>
      <c r="B8" s="48">
        <v>18</v>
      </c>
      <c r="C8" s="48">
        <v>54138</v>
      </c>
      <c r="D8" s="48">
        <v>151120.53809230801</v>
      </c>
      <c r="E8" s="48">
        <v>123332.862507692</v>
      </c>
      <c r="F8" s="48">
        <v>27787.675584615401</v>
      </c>
      <c r="G8" s="48">
        <v>123332.862507692</v>
      </c>
      <c r="H8" s="48">
        <v>0.18387755850658799</v>
      </c>
    </row>
    <row r="9" spans="1:8">
      <c r="A9" s="48" t="s">
        <v>78</v>
      </c>
      <c r="B9" s="48">
        <v>19</v>
      </c>
      <c r="C9" s="48">
        <v>15963</v>
      </c>
      <c r="D9" s="48">
        <v>68115.973967521393</v>
      </c>
      <c r="E9" s="48">
        <v>56351.594310256398</v>
      </c>
      <c r="F9" s="48">
        <v>11764.379657265001</v>
      </c>
      <c r="G9" s="48">
        <v>56351.594310256398</v>
      </c>
      <c r="H9" s="48">
        <v>0.17271102462506599</v>
      </c>
    </row>
    <row r="10" spans="1:8">
      <c r="A10" s="48" t="s">
        <v>79</v>
      </c>
      <c r="B10" s="48">
        <v>21</v>
      </c>
      <c r="C10" s="48">
        <v>463578</v>
      </c>
      <c r="D10" s="48">
        <v>2185198.3275000001</v>
      </c>
      <c r="E10" s="48">
        <v>2079967.8735</v>
      </c>
      <c r="F10" s="48">
        <v>105230.454</v>
      </c>
      <c r="G10" s="48">
        <v>2079967.8735</v>
      </c>
      <c r="H10" s="48">
        <v>4.8156019833856499E-2</v>
      </c>
    </row>
    <row r="11" spans="1:8">
      <c r="A11" s="48" t="s">
        <v>80</v>
      </c>
      <c r="B11" s="48">
        <v>22</v>
      </c>
      <c r="C11" s="48">
        <v>449024.484</v>
      </c>
      <c r="D11" s="48">
        <v>7987205.1939606797</v>
      </c>
      <c r="E11" s="48">
        <v>10138997.664514501</v>
      </c>
      <c r="F11" s="48">
        <v>-2151792.4705538498</v>
      </c>
      <c r="G11" s="48">
        <v>10138997.664514501</v>
      </c>
      <c r="H11" s="48">
        <v>-0.26940493180028302</v>
      </c>
    </row>
    <row r="12" spans="1:8">
      <c r="A12" s="48" t="s">
        <v>81</v>
      </c>
      <c r="B12" s="48">
        <v>23</v>
      </c>
      <c r="C12" s="48">
        <v>284035.06699999998</v>
      </c>
      <c r="D12" s="48">
        <v>2414106.9866999998</v>
      </c>
      <c r="E12" s="48">
        <v>2080172.8100999999</v>
      </c>
      <c r="F12" s="48">
        <v>333934.17660000001</v>
      </c>
      <c r="G12" s="48">
        <v>2080172.8100999999</v>
      </c>
      <c r="H12" s="48">
        <v>0.138326171308785</v>
      </c>
    </row>
    <row r="13" spans="1:8">
      <c r="A13" s="48" t="s">
        <v>82</v>
      </c>
      <c r="B13" s="48">
        <v>24</v>
      </c>
      <c r="C13" s="48">
        <v>39659</v>
      </c>
      <c r="D13" s="48">
        <v>1446320.11517009</v>
      </c>
      <c r="E13" s="48">
        <v>1366236.71991197</v>
      </c>
      <c r="F13" s="48">
        <v>80083.395258119694</v>
      </c>
      <c r="G13" s="48">
        <v>1366236.71991197</v>
      </c>
      <c r="H13" s="48">
        <v>5.5370449749087503E-2</v>
      </c>
    </row>
    <row r="14" spans="1:8">
      <c r="A14" s="48" t="s">
        <v>83</v>
      </c>
      <c r="B14" s="48">
        <v>25</v>
      </c>
      <c r="C14" s="48">
        <v>103866</v>
      </c>
      <c r="D14" s="48">
        <v>1789666.1647999999</v>
      </c>
      <c r="E14" s="48">
        <v>1759034.3259999999</v>
      </c>
      <c r="F14" s="48">
        <v>30631.838800000001</v>
      </c>
      <c r="G14" s="48">
        <v>1759034.3259999999</v>
      </c>
      <c r="H14" s="48">
        <v>1.7115951232962601E-2</v>
      </c>
    </row>
    <row r="15" spans="1:8">
      <c r="A15" s="48" t="s">
        <v>84</v>
      </c>
      <c r="B15" s="48">
        <v>26</v>
      </c>
      <c r="C15" s="48">
        <v>70519</v>
      </c>
      <c r="D15" s="48">
        <v>523525.46040949202</v>
      </c>
      <c r="E15" s="48">
        <v>451418.14248211897</v>
      </c>
      <c r="F15" s="48">
        <v>72107.317927373093</v>
      </c>
      <c r="G15" s="48">
        <v>451418.14248211897</v>
      </c>
      <c r="H15" s="48">
        <v>0.13773411873984501</v>
      </c>
    </row>
    <row r="16" spans="1:8">
      <c r="A16" s="48" t="s">
        <v>85</v>
      </c>
      <c r="B16" s="48">
        <v>27</v>
      </c>
      <c r="C16" s="48">
        <v>236272.49400000001</v>
      </c>
      <c r="D16" s="48">
        <v>1532592.3833079599</v>
      </c>
      <c r="E16" s="48">
        <v>1338060.4880017701</v>
      </c>
      <c r="F16" s="48">
        <v>194531.89530619499</v>
      </c>
      <c r="G16" s="48">
        <v>1338060.4880017701</v>
      </c>
      <c r="H16" s="48">
        <v>0.12692996352123001</v>
      </c>
    </row>
    <row r="17" spans="1:8">
      <c r="A17" s="48" t="s">
        <v>86</v>
      </c>
      <c r="B17" s="48">
        <v>29</v>
      </c>
      <c r="C17" s="48">
        <v>237132</v>
      </c>
      <c r="D17" s="48">
        <v>2945338.1008957298</v>
      </c>
      <c r="E17" s="48">
        <v>2820743.22048803</v>
      </c>
      <c r="F17" s="48">
        <v>124594.88040769201</v>
      </c>
      <c r="G17" s="48">
        <v>2820743.22048803</v>
      </c>
      <c r="H17" s="48">
        <v>4.2302403370873098E-2</v>
      </c>
    </row>
    <row r="18" spans="1:8">
      <c r="A18" s="48" t="s">
        <v>87</v>
      </c>
      <c r="B18" s="48">
        <v>31</v>
      </c>
      <c r="C18" s="48">
        <v>71798.148000000001</v>
      </c>
      <c r="D18" s="48">
        <v>760530.44090658799</v>
      </c>
      <c r="E18" s="48">
        <v>664414.50551591394</v>
      </c>
      <c r="F18" s="48">
        <v>96115.935390673796</v>
      </c>
      <c r="G18" s="48">
        <v>664414.50551591394</v>
      </c>
      <c r="H18" s="48">
        <v>0.126380129211001</v>
      </c>
    </row>
    <row r="19" spans="1:8">
      <c r="A19" s="48" t="s">
        <v>88</v>
      </c>
      <c r="B19" s="48">
        <v>32</v>
      </c>
      <c r="C19" s="48">
        <v>29707.806</v>
      </c>
      <c r="D19" s="48">
        <v>536612.20608335198</v>
      </c>
      <c r="E19" s="48">
        <v>489492.44882316398</v>
      </c>
      <c r="F19" s="48">
        <v>47119.7572601879</v>
      </c>
      <c r="G19" s="48">
        <v>489492.44882316398</v>
      </c>
      <c r="H19" s="48">
        <v>8.7809700796982595E-2</v>
      </c>
    </row>
    <row r="20" spans="1:8">
      <c r="A20" s="48" t="s">
        <v>89</v>
      </c>
      <c r="B20" s="48">
        <v>33</v>
      </c>
      <c r="C20" s="48">
        <v>49175.500999999997</v>
      </c>
      <c r="D20" s="48">
        <v>586977.37839701201</v>
      </c>
      <c r="E20" s="48">
        <v>470733.87182819197</v>
      </c>
      <c r="F20" s="48">
        <v>116243.50656882</v>
      </c>
      <c r="G20" s="48">
        <v>470733.87182819197</v>
      </c>
      <c r="H20" s="48">
        <v>0.198037455695944</v>
      </c>
    </row>
    <row r="21" spans="1:8">
      <c r="A21" s="48" t="s">
        <v>90</v>
      </c>
      <c r="B21" s="48">
        <v>34</v>
      </c>
      <c r="C21" s="48">
        <v>76997.038</v>
      </c>
      <c r="D21" s="48">
        <v>422397.44544349902</v>
      </c>
      <c r="E21" s="48">
        <v>322258.58642840298</v>
      </c>
      <c r="F21" s="48">
        <v>100138.85901509599</v>
      </c>
      <c r="G21" s="48">
        <v>322258.58642840298</v>
      </c>
      <c r="H21" s="48">
        <v>0.23707259618948501</v>
      </c>
    </row>
    <row r="22" spans="1:8">
      <c r="A22" s="48" t="s">
        <v>91</v>
      </c>
      <c r="B22" s="48">
        <v>35</v>
      </c>
      <c r="C22" s="48">
        <v>93432.48</v>
      </c>
      <c r="D22" s="48">
        <v>1794289.43143365</v>
      </c>
      <c r="E22" s="48">
        <v>1714916.4274564099</v>
      </c>
      <c r="F22" s="48">
        <v>79373.003977239496</v>
      </c>
      <c r="G22" s="48">
        <v>1714916.4274564099</v>
      </c>
      <c r="H22" s="48">
        <v>4.4236455159756403E-2</v>
      </c>
    </row>
    <row r="23" spans="1:8">
      <c r="A23" s="48" t="s">
        <v>92</v>
      </c>
      <c r="B23" s="48">
        <v>36</v>
      </c>
      <c r="C23" s="48">
        <v>138982.24900000001</v>
      </c>
      <c r="D23" s="48">
        <v>892804.68796371704</v>
      </c>
      <c r="E23" s="48">
        <v>760096.79443873197</v>
      </c>
      <c r="F23" s="48">
        <v>132707.89352498401</v>
      </c>
      <c r="G23" s="48">
        <v>760096.79443873197</v>
      </c>
      <c r="H23" s="48">
        <v>0.14864157336321901</v>
      </c>
    </row>
    <row r="24" spans="1:8">
      <c r="A24" s="48" t="s">
        <v>93</v>
      </c>
      <c r="B24" s="48">
        <v>37</v>
      </c>
      <c r="C24" s="48">
        <v>296680.603</v>
      </c>
      <c r="D24" s="48">
        <v>2668817.00638761</v>
      </c>
      <c r="E24" s="48">
        <v>2223320.1837561498</v>
      </c>
      <c r="F24" s="48">
        <v>445496.82263146201</v>
      </c>
      <c r="G24" s="48">
        <v>2223320.1837561498</v>
      </c>
      <c r="H24" s="48">
        <v>0.16692670256716699</v>
      </c>
    </row>
    <row r="25" spans="1:8">
      <c r="A25" s="48" t="s">
        <v>94</v>
      </c>
      <c r="B25" s="48">
        <v>38</v>
      </c>
      <c r="C25" s="48">
        <v>186037.916</v>
      </c>
      <c r="D25" s="48">
        <v>923381.79138761095</v>
      </c>
      <c r="E25" s="48">
        <v>888810.61300885002</v>
      </c>
      <c r="F25" s="48">
        <v>34571.178378761098</v>
      </c>
      <c r="G25" s="48">
        <v>888810.61300885002</v>
      </c>
      <c r="H25" s="48">
        <v>3.7439744536016097E-2</v>
      </c>
    </row>
    <row r="26" spans="1:8">
      <c r="A26" s="48" t="s">
        <v>95</v>
      </c>
      <c r="B26" s="48">
        <v>39</v>
      </c>
      <c r="C26" s="48">
        <v>77535.100000000006</v>
      </c>
      <c r="D26" s="48">
        <v>135478.64336476801</v>
      </c>
      <c r="E26" s="48">
        <v>103610.482411651</v>
      </c>
      <c r="F26" s="48">
        <v>31868.160953117302</v>
      </c>
      <c r="G26" s="48">
        <v>103610.482411651</v>
      </c>
      <c r="H26" s="48">
        <v>0.23522645460298999</v>
      </c>
    </row>
    <row r="27" spans="1:8">
      <c r="A27" s="48" t="s">
        <v>96</v>
      </c>
      <c r="B27" s="48">
        <v>40</v>
      </c>
      <c r="C27" s="48">
        <v>37</v>
      </c>
      <c r="D27" s="48">
        <v>117.09399999999999</v>
      </c>
      <c r="E27" s="48">
        <v>92.3874</v>
      </c>
      <c r="F27" s="48">
        <v>24.706600000000002</v>
      </c>
      <c r="G27" s="48">
        <v>92.3874</v>
      </c>
      <c r="H27" s="48">
        <v>0.21099800160554799</v>
      </c>
    </row>
    <row r="28" spans="1:8">
      <c r="A28" s="48" t="s">
        <v>97</v>
      </c>
      <c r="B28" s="48">
        <v>42</v>
      </c>
      <c r="C28" s="48">
        <v>21526.797999999999</v>
      </c>
      <c r="D28" s="48">
        <v>366127.49599999998</v>
      </c>
      <c r="E28" s="48">
        <v>323450.80320000002</v>
      </c>
      <c r="F28" s="48">
        <v>42676.692799999997</v>
      </c>
      <c r="G28" s="48">
        <v>323450.80320000002</v>
      </c>
      <c r="H28" s="48">
        <v>0.116562381318665</v>
      </c>
    </row>
    <row r="29" spans="1:8">
      <c r="A29" s="48" t="s">
        <v>98</v>
      </c>
      <c r="B29" s="48">
        <v>75</v>
      </c>
      <c r="C29" s="48">
        <v>976</v>
      </c>
      <c r="D29" s="48">
        <v>416930.76923076902</v>
      </c>
      <c r="E29" s="48">
        <v>394723.868803419</v>
      </c>
      <c r="F29" s="48">
        <v>22206.9004273504</v>
      </c>
      <c r="G29" s="48">
        <v>394723.868803419</v>
      </c>
      <c r="H29" s="48">
        <v>5.3262800604334901E-2</v>
      </c>
    </row>
    <row r="30" spans="1:8">
      <c r="A30" s="48" t="s">
        <v>99</v>
      </c>
      <c r="B30" s="48">
        <v>76</v>
      </c>
      <c r="C30" s="48">
        <v>2452</v>
      </c>
      <c r="D30" s="48">
        <v>448692.48985982902</v>
      </c>
      <c r="E30" s="48">
        <v>419363.12037521403</v>
      </c>
      <c r="F30" s="48">
        <v>29329.369484615399</v>
      </c>
      <c r="G30" s="48">
        <v>419363.12037521403</v>
      </c>
      <c r="H30" s="48">
        <v>6.5366303531797093E-2</v>
      </c>
    </row>
    <row r="31" spans="1:8">
      <c r="A31" s="48" t="s">
        <v>100</v>
      </c>
      <c r="B31" s="48">
        <v>99</v>
      </c>
      <c r="C31" s="48">
        <v>81</v>
      </c>
      <c r="D31" s="48">
        <v>40534.030406172002</v>
      </c>
      <c r="E31" s="48">
        <v>35513.613992890103</v>
      </c>
      <c r="F31" s="48">
        <v>5020.4164132818996</v>
      </c>
      <c r="G31" s="48">
        <v>35513.613992890103</v>
      </c>
      <c r="H31" s="48">
        <v>0.12385682753416601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2013-09-19T04:35:55Z</dcterms:modified>
</cp:coreProperties>
</file>