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<sst xmlns="http://schemas.openxmlformats.org/spreadsheetml/2006/main" count="144" uniqueCount="101">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</sst>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charset val="1"/>
    </font>
    <font>
      <b/>
      <sz val="9"/>
      <color indexed="64"/>
      <name val="宋体"/>
      <charset val="134"/>
    </font>
    <font>
      <sz val="9"/>
      <color indexed="64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0" fontId="20" fillId="0" borderId="0" xfId="0" applyFont="1">
      <alignment vertical="center"/>
    </xf>
    <xf numFmtId="1" fontId="0" fillId="0" borderId="0" xfId="0" applyNumberForma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32" fillId="0" borderId="0" xfId="50" applyNumberFormat="1" applyFont="1"/>
    <xf numFmtId="0" fontId="31" fillId="0" borderId="0" xfId="50" applyNumberFormat="1" applyFont="1"/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59" Type="http://schemas.openxmlformats.org/officeDocument/2006/relationships/hyperlink" Target="cid:241931c2" TargetMode="External"/><Relationship Id="rId175" Type="http://schemas.openxmlformats.org/officeDocument/2006/relationships/hyperlink" Target="cid:2a30eb842" TargetMode="External"/><Relationship Id="rId170" Type="http://schemas.openxmlformats.org/officeDocument/2006/relationships/image" Target="cid:1600d1f4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77" Type="http://schemas.openxmlformats.org/officeDocument/2006/relationships/hyperlink" Target="cid:2e6f5808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72" Type="http://schemas.openxmlformats.org/officeDocument/2006/relationships/image" Target="cid:16470bac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32" t="s">
        <v>4</v>
      </c>
      <c r="D2" s="32"/>
      <c r="E2" s="13"/>
      <c r="F2" s="24"/>
      <c r="G2" s="14"/>
      <c r="H2" s="24"/>
      <c r="I2" s="20"/>
      <c r="J2" s="21"/>
      <c r="K2" s="22"/>
      <c r="L2" s="22"/>
    </row>
    <row r="3" spans="1:12">
      <c r="A3" s="33" t="s">
        <v>5</v>
      </c>
      <c r="B3" s="33"/>
      <c r="C3" s="33"/>
      <c r="D3" s="33"/>
      <c r="E3" s="15">
        <f>RA!D7</f>
        <v>30850538.324999999</v>
      </c>
      <c r="F3" s="25">
        <f>RA!I7</f>
        <v>691992.43189999997</v>
      </c>
      <c r="G3" s="16">
        <f>E3-F3</f>
        <v>30158545.893100001</v>
      </c>
      <c r="H3" s="27">
        <f>RA!J7</f>
        <v>2.2430481588687101</v>
      </c>
      <c r="I3" s="20">
        <f>SUM(I4:I39)</f>
        <v>30850543.177543566</v>
      </c>
      <c r="J3" s="21">
        <f>SUM(J4:J39)</f>
        <v>30158545.638941552</v>
      </c>
      <c r="K3" s="22">
        <f>E3-I3</f>
        <v>-4.8525435663759708</v>
      </c>
      <c r="L3" s="22">
        <f>G3-J3</f>
        <v>0.25415844842791557</v>
      </c>
    </row>
    <row r="4" spans="1:12">
      <c r="A4" s="34">
        <f>RA!A8</f>
        <v>41536</v>
      </c>
      <c r="B4" s="12">
        <v>12</v>
      </c>
      <c r="C4" s="31" t="s">
        <v>6</v>
      </c>
      <c r="D4" s="31"/>
      <c r="E4" s="15">
        <f>RA!D8</f>
        <v>1049944.5611</v>
      </c>
      <c r="F4" s="25">
        <f>RA!I8</f>
        <v>48712.960899999998</v>
      </c>
      <c r="G4" s="16">
        <f t="shared" ref="G4:G39" si="0">E4-F4</f>
        <v>1001231.6002000001</v>
      </c>
      <c r="H4" s="27">
        <f>RA!J8</f>
        <v>4.6395745742008199</v>
      </c>
      <c r="I4" s="20">
        <f>VLOOKUP(B4,RMS!B:D,3,FALSE)</f>
        <v>1049945.2350675201</v>
      </c>
      <c r="J4" s="21">
        <f>VLOOKUP(B4,RMS!B:E,4,FALSE)</f>
        <v>1001231.59411453</v>
      </c>
      <c r="K4" s="22">
        <f t="shared" ref="K4:K39" si="1">E4-I4</f>
        <v>-0.67396752000786364</v>
      </c>
      <c r="L4" s="22">
        <f t="shared" ref="L4:L39" si="2">G4-J4</f>
        <v>6.0854700859636068E-3</v>
      </c>
    </row>
    <row r="5" spans="1:12">
      <c r="A5" s="34"/>
      <c r="B5" s="12">
        <v>13</v>
      </c>
      <c r="C5" s="31" t="s">
        <v>7</v>
      </c>
      <c r="D5" s="31"/>
      <c r="E5" s="15">
        <f>RA!D9</f>
        <v>162404.74840000001</v>
      </c>
      <c r="F5" s="25">
        <f>RA!I9</f>
        <v>37247.206100000003</v>
      </c>
      <c r="G5" s="16">
        <f t="shared" si="0"/>
        <v>125157.5423</v>
      </c>
      <c r="H5" s="27">
        <f>RA!J9</f>
        <v>22.9348011477231</v>
      </c>
      <c r="I5" s="20">
        <f>VLOOKUP(B5,RMS!B:D,3,FALSE)</f>
        <v>162404.78520480299</v>
      </c>
      <c r="J5" s="21">
        <f>VLOOKUP(B5,RMS!B:E,4,FALSE)</f>
        <v>125157.504120286</v>
      </c>
      <c r="K5" s="22">
        <f t="shared" si="1"/>
        <v>-3.6804802977712825E-2</v>
      </c>
      <c r="L5" s="22">
        <f t="shared" si="2"/>
        <v>3.8179713999852538E-2</v>
      </c>
    </row>
    <row r="6" spans="1:12">
      <c r="A6" s="34"/>
      <c r="B6" s="12">
        <v>14</v>
      </c>
      <c r="C6" s="31" t="s">
        <v>8</v>
      </c>
      <c r="D6" s="31"/>
      <c r="E6" s="15">
        <f>RA!D10</f>
        <v>261166.6648</v>
      </c>
      <c r="F6" s="25">
        <f>RA!I10</f>
        <v>69152.064599999998</v>
      </c>
      <c r="G6" s="16">
        <f t="shared" si="0"/>
        <v>192014.60019999999</v>
      </c>
      <c r="H6" s="27">
        <f>RA!J10</f>
        <v>26.478135964617199</v>
      </c>
      <c r="I6" s="20">
        <f>VLOOKUP(B6,RMS!B:D,3,FALSE)</f>
        <v>261169.879852137</v>
      </c>
      <c r="J6" s="21">
        <f>VLOOKUP(B6,RMS!B:E,4,FALSE)</f>
        <v>192014.60104444399</v>
      </c>
      <c r="K6" s="22">
        <f t="shared" si="1"/>
        <v>-3.2150521370058414</v>
      </c>
      <c r="L6" s="22">
        <f t="shared" si="2"/>
        <v>-8.4444400272332132E-4</v>
      </c>
    </row>
    <row r="7" spans="1:12">
      <c r="A7" s="34"/>
      <c r="B7" s="12">
        <v>15</v>
      </c>
      <c r="C7" s="31" t="s">
        <v>9</v>
      </c>
      <c r="D7" s="31"/>
      <c r="E7" s="15">
        <f>RA!D11</f>
        <v>60197.799500000001</v>
      </c>
      <c r="F7" s="25">
        <f>RA!I11</f>
        <v>15560.2117</v>
      </c>
      <c r="G7" s="16">
        <f t="shared" si="0"/>
        <v>44637.587800000001</v>
      </c>
      <c r="H7" s="27">
        <f>RA!J11</f>
        <v>25.848472584118301</v>
      </c>
      <c r="I7" s="20">
        <f>VLOOKUP(B7,RMS!B:D,3,FALSE)</f>
        <v>60197.834258520503</v>
      </c>
      <c r="J7" s="21">
        <f>VLOOKUP(B7,RMS!B:E,4,FALSE)</f>
        <v>44637.5886375236</v>
      </c>
      <c r="K7" s="22">
        <f t="shared" si="1"/>
        <v>-3.4758520501782186E-2</v>
      </c>
      <c r="L7" s="22">
        <f t="shared" si="2"/>
        <v>-8.3752359932987019E-4</v>
      </c>
    </row>
    <row r="8" spans="1:12">
      <c r="A8" s="34"/>
      <c r="B8" s="12">
        <v>16</v>
      </c>
      <c r="C8" s="31" t="s">
        <v>10</v>
      </c>
      <c r="D8" s="31"/>
      <c r="E8" s="15">
        <f>RA!D12</f>
        <v>164151.97070000001</v>
      </c>
      <c r="F8" s="25">
        <f>RA!I12</f>
        <v>13284.845799999999</v>
      </c>
      <c r="G8" s="16">
        <f t="shared" si="0"/>
        <v>150867.1249</v>
      </c>
      <c r="H8" s="27">
        <f>RA!J12</f>
        <v>8.0930163331873999</v>
      </c>
      <c r="I8" s="20">
        <f>VLOOKUP(B8,RMS!B:D,3,FALSE)</f>
        <v>164151.98073760699</v>
      </c>
      <c r="J8" s="21">
        <f>VLOOKUP(B8,RMS!B:E,4,FALSE)</f>
        <v>150867.125430769</v>
      </c>
      <c r="K8" s="22">
        <f t="shared" si="1"/>
        <v>-1.0037606989499182E-2</v>
      </c>
      <c r="L8" s="22">
        <f t="shared" si="2"/>
        <v>-5.3076900076121092E-4</v>
      </c>
    </row>
    <row r="9" spans="1:12">
      <c r="A9" s="34"/>
      <c r="B9" s="12">
        <v>17</v>
      </c>
      <c r="C9" s="31" t="s">
        <v>11</v>
      </c>
      <c r="D9" s="31"/>
      <c r="E9" s="15">
        <f>RA!D13</f>
        <v>337984.89140000002</v>
      </c>
      <c r="F9" s="25">
        <f>RA!I13</f>
        <v>84962.033500000005</v>
      </c>
      <c r="G9" s="16">
        <f t="shared" si="0"/>
        <v>253022.8579</v>
      </c>
      <c r="H9" s="27">
        <f>RA!J13</f>
        <v>25.137819962327502</v>
      </c>
      <c r="I9" s="20">
        <f>VLOOKUP(B9,RMS!B:D,3,FALSE)</f>
        <v>337985.07734700898</v>
      </c>
      <c r="J9" s="21">
        <f>VLOOKUP(B9,RMS!B:E,4,FALSE)</f>
        <v>253022.85732906</v>
      </c>
      <c r="K9" s="22">
        <f t="shared" si="1"/>
        <v>-0.18594700895482674</v>
      </c>
      <c r="L9" s="22">
        <f t="shared" si="2"/>
        <v>5.7093999930657446E-4</v>
      </c>
    </row>
    <row r="10" spans="1:12">
      <c r="A10" s="34"/>
      <c r="B10" s="12">
        <v>18</v>
      </c>
      <c r="C10" s="31" t="s">
        <v>12</v>
      </c>
      <c r="D10" s="31"/>
      <c r="E10" s="15">
        <f>RA!D14</f>
        <v>195498.62210000001</v>
      </c>
      <c r="F10" s="25">
        <f>RA!I14</f>
        <v>36121.643199999999</v>
      </c>
      <c r="G10" s="16">
        <f t="shared" si="0"/>
        <v>159376.97890000002</v>
      </c>
      <c r="H10" s="27">
        <f>RA!J14</f>
        <v>18.476674061428099</v>
      </c>
      <c r="I10" s="20">
        <f>VLOOKUP(B10,RMS!B:D,3,FALSE)</f>
        <v>195498.59245897399</v>
      </c>
      <c r="J10" s="21">
        <f>VLOOKUP(B10,RMS!B:E,4,FALSE)</f>
        <v>159376.98142734999</v>
      </c>
      <c r="K10" s="22">
        <f t="shared" si="1"/>
        <v>2.9641026019817218E-2</v>
      </c>
      <c r="L10" s="22">
        <f t="shared" si="2"/>
        <v>-2.5273499777540565E-3</v>
      </c>
    </row>
    <row r="11" spans="1:12">
      <c r="A11" s="34"/>
      <c r="B11" s="12">
        <v>19</v>
      </c>
      <c r="C11" s="31" t="s">
        <v>13</v>
      </c>
      <c r="D11" s="31"/>
      <c r="E11" s="15">
        <f>RA!D15</f>
        <v>96326.066200000001</v>
      </c>
      <c r="F11" s="25">
        <f>RA!I15</f>
        <v>17599.852500000001</v>
      </c>
      <c r="G11" s="16">
        <f t="shared" si="0"/>
        <v>78726.213699999993</v>
      </c>
      <c r="H11" s="27">
        <f>RA!J15</f>
        <v>18.271121404934899</v>
      </c>
      <c r="I11" s="20">
        <f>VLOOKUP(B11,RMS!B:D,3,FALSE)</f>
        <v>96326.102821367502</v>
      </c>
      <c r="J11" s="21">
        <f>VLOOKUP(B11,RMS!B:E,4,FALSE)</f>
        <v>78726.211370085497</v>
      </c>
      <c r="K11" s="22">
        <f t="shared" si="1"/>
        <v>-3.6621367500629276E-2</v>
      </c>
      <c r="L11" s="22">
        <f t="shared" si="2"/>
        <v>2.329914495931007E-3</v>
      </c>
    </row>
    <row r="12" spans="1:12">
      <c r="A12" s="34"/>
      <c r="B12" s="12">
        <v>21</v>
      </c>
      <c r="C12" s="31" t="s">
        <v>14</v>
      </c>
      <c r="D12" s="31"/>
      <c r="E12" s="15">
        <f>RA!D16</f>
        <v>2647865.4781999998</v>
      </c>
      <c r="F12" s="25">
        <f>RA!I16</f>
        <v>172908.82870000001</v>
      </c>
      <c r="G12" s="16">
        <f t="shared" si="0"/>
        <v>2474956.6494999998</v>
      </c>
      <c r="H12" s="27">
        <f>RA!J16</f>
        <v>6.5301213420230901</v>
      </c>
      <c r="I12" s="20">
        <f>VLOOKUP(B12,RMS!B:D,3,FALSE)</f>
        <v>2647864.7560000001</v>
      </c>
      <c r="J12" s="21">
        <f>VLOOKUP(B12,RMS!B:E,4,FALSE)</f>
        <v>2474956.6494999998</v>
      </c>
      <c r="K12" s="22">
        <f t="shared" si="1"/>
        <v>0.72219999972730875</v>
      </c>
      <c r="L12" s="22">
        <f t="shared" si="2"/>
        <v>0</v>
      </c>
    </row>
    <row r="13" spans="1:12">
      <c r="A13" s="34"/>
      <c r="B13" s="12">
        <v>22</v>
      </c>
      <c r="C13" s="31" t="s">
        <v>15</v>
      </c>
      <c r="D13" s="31"/>
      <c r="E13" s="15">
        <f>RA!D17</f>
        <v>5337986.7796</v>
      </c>
      <c r="F13" s="25">
        <f>RA!I17</f>
        <v>-2062325.1331</v>
      </c>
      <c r="G13" s="16">
        <f t="shared" si="0"/>
        <v>7400311.9127000002</v>
      </c>
      <c r="H13" s="27">
        <f>RA!J17</f>
        <v>-38.634886489069601</v>
      </c>
      <c r="I13" s="20">
        <f>VLOOKUP(B13,RMS!B:D,3,FALSE)</f>
        <v>5337986.8996709399</v>
      </c>
      <c r="J13" s="21">
        <f>VLOOKUP(B13,RMS!B:E,4,FALSE)</f>
        <v>7400311.9117393196</v>
      </c>
      <c r="K13" s="22">
        <f t="shared" si="1"/>
        <v>-0.12007093988358974</v>
      </c>
      <c r="L13" s="22">
        <f t="shared" si="2"/>
        <v>9.6068065613508224E-4</v>
      </c>
    </row>
    <row r="14" spans="1:12">
      <c r="A14" s="34"/>
      <c r="B14" s="12">
        <v>23</v>
      </c>
      <c r="C14" s="31" t="s">
        <v>16</v>
      </c>
      <c r="D14" s="31"/>
      <c r="E14" s="15">
        <f>RA!D18</f>
        <v>2588689.3114999998</v>
      </c>
      <c r="F14" s="25">
        <f>RA!I18</f>
        <v>367410.52830000001</v>
      </c>
      <c r="G14" s="16">
        <f t="shared" si="0"/>
        <v>2221278.7831999999</v>
      </c>
      <c r="H14" s="27">
        <f>RA!J18</f>
        <v>14.192917113220799</v>
      </c>
      <c r="I14" s="20">
        <f>VLOOKUP(B14,RMS!B:D,3,FALSE)</f>
        <v>2588689.2969</v>
      </c>
      <c r="J14" s="21">
        <f>VLOOKUP(B14,RMS!B:E,4,FALSE)</f>
        <v>2221278.7719000001</v>
      </c>
      <c r="K14" s="22">
        <f t="shared" si="1"/>
        <v>1.4599999878555536E-2</v>
      </c>
      <c r="L14" s="22">
        <f t="shared" si="2"/>
        <v>1.129999989643693E-2</v>
      </c>
    </row>
    <row r="15" spans="1:12">
      <c r="A15" s="34"/>
      <c r="B15" s="12">
        <v>24</v>
      </c>
      <c r="C15" s="31" t="s">
        <v>17</v>
      </c>
      <c r="D15" s="31"/>
      <c r="E15" s="15">
        <f>RA!D19</f>
        <v>1084840.0015</v>
      </c>
      <c r="F15" s="25">
        <f>RA!I19</f>
        <v>91880.508000000002</v>
      </c>
      <c r="G15" s="16">
        <f t="shared" si="0"/>
        <v>992959.49349999998</v>
      </c>
      <c r="H15" s="27">
        <f>RA!J19</f>
        <v>8.4694985318533202</v>
      </c>
      <c r="I15" s="20">
        <f>VLOOKUP(B15,RMS!B:D,3,FALSE)</f>
        <v>1084839.97336325</v>
      </c>
      <c r="J15" s="21">
        <f>VLOOKUP(B15,RMS!B:E,4,FALSE)</f>
        <v>992959.49315470096</v>
      </c>
      <c r="K15" s="22">
        <f t="shared" si="1"/>
        <v>2.8136749984696507E-2</v>
      </c>
      <c r="L15" s="22">
        <f t="shared" si="2"/>
        <v>3.4529902040958405E-4</v>
      </c>
    </row>
    <row r="16" spans="1:12">
      <c r="A16" s="34"/>
      <c r="B16" s="12">
        <v>25</v>
      </c>
      <c r="C16" s="31" t="s">
        <v>18</v>
      </c>
      <c r="D16" s="31"/>
      <c r="E16" s="15">
        <f>RA!D20</f>
        <v>1637105.621</v>
      </c>
      <c r="F16" s="25">
        <f>RA!I20</f>
        <v>34889.497600000002</v>
      </c>
      <c r="G16" s="16">
        <f t="shared" si="0"/>
        <v>1602216.1233999999</v>
      </c>
      <c r="H16" s="27">
        <f>RA!J20</f>
        <v>2.1311696174305701</v>
      </c>
      <c r="I16" s="20">
        <f>VLOOKUP(B16,RMS!B:D,3,FALSE)</f>
        <v>1637105.4961999999</v>
      </c>
      <c r="J16" s="21">
        <f>VLOOKUP(B16,RMS!B:E,4,FALSE)</f>
        <v>1602216.1233999999</v>
      </c>
      <c r="K16" s="22">
        <f t="shared" si="1"/>
        <v>0.12480000010691583</v>
      </c>
      <c r="L16" s="22">
        <f t="shared" si="2"/>
        <v>0</v>
      </c>
    </row>
    <row r="17" spans="1:12">
      <c r="A17" s="34"/>
      <c r="B17" s="12">
        <v>26</v>
      </c>
      <c r="C17" s="31" t="s">
        <v>19</v>
      </c>
      <c r="D17" s="31"/>
      <c r="E17" s="15">
        <f>RA!D21</f>
        <v>510916.50290000002</v>
      </c>
      <c r="F17" s="25">
        <f>RA!I21</f>
        <v>67189.004100000006</v>
      </c>
      <c r="G17" s="16">
        <f t="shared" si="0"/>
        <v>443727.4988</v>
      </c>
      <c r="H17" s="27">
        <f>RA!J21</f>
        <v>13.150681905679299</v>
      </c>
      <c r="I17" s="20">
        <f>VLOOKUP(B17,RMS!B:D,3,FALSE)</f>
        <v>510916.52534014097</v>
      </c>
      <c r="J17" s="21">
        <f>VLOOKUP(B17,RMS!B:E,4,FALSE)</f>
        <v>443727.49850510602</v>
      </c>
      <c r="K17" s="22">
        <f t="shared" si="1"/>
        <v>-2.2440140950493515E-2</v>
      </c>
      <c r="L17" s="22">
        <f t="shared" si="2"/>
        <v>2.9489398002624512E-4</v>
      </c>
    </row>
    <row r="18" spans="1:12">
      <c r="A18" s="34"/>
      <c r="B18" s="12">
        <v>27</v>
      </c>
      <c r="C18" s="31" t="s">
        <v>20</v>
      </c>
      <c r="D18" s="31"/>
      <c r="E18" s="15">
        <f>RA!D22</f>
        <v>1633479.8689999999</v>
      </c>
      <c r="F18" s="25">
        <f>RA!I22</f>
        <v>207678.85279999999</v>
      </c>
      <c r="G18" s="16">
        <f t="shared" si="0"/>
        <v>1425801.0162</v>
      </c>
      <c r="H18" s="27">
        <f>RA!J22</f>
        <v>12.713891168254101</v>
      </c>
      <c r="I18" s="20">
        <f>VLOOKUP(B18,RMS!B:D,3,FALSE)</f>
        <v>1633480.4686141601</v>
      </c>
      <c r="J18" s="21">
        <f>VLOOKUP(B18,RMS!B:E,4,FALSE)</f>
        <v>1425801.0172920399</v>
      </c>
      <c r="K18" s="22">
        <f t="shared" si="1"/>
        <v>-0.59961416013538837</v>
      </c>
      <c r="L18" s="22">
        <f t="shared" si="2"/>
        <v>-1.092039979994297E-3</v>
      </c>
    </row>
    <row r="19" spans="1:12">
      <c r="A19" s="34"/>
      <c r="B19" s="12">
        <v>29</v>
      </c>
      <c r="C19" s="31" t="s">
        <v>21</v>
      </c>
      <c r="D19" s="31"/>
      <c r="E19" s="15">
        <f>RA!D23</f>
        <v>3202858.0847</v>
      </c>
      <c r="F19" s="25">
        <f>RA!I23</f>
        <v>277566.67609999998</v>
      </c>
      <c r="G19" s="16">
        <f t="shared" si="0"/>
        <v>2925291.4086000002</v>
      </c>
      <c r="H19" s="27">
        <f>RA!J23</f>
        <v>8.6662183824482106</v>
      </c>
      <c r="I19" s="20">
        <f>VLOOKUP(B19,RMS!B:D,3,FALSE)</f>
        <v>3202858.9755846201</v>
      </c>
      <c r="J19" s="21">
        <f>VLOOKUP(B19,RMS!B:E,4,FALSE)</f>
        <v>2925291.45705726</v>
      </c>
      <c r="K19" s="22">
        <f t="shared" si="1"/>
        <v>-0.89088462013751268</v>
      </c>
      <c r="L19" s="22">
        <f t="shared" si="2"/>
        <v>-4.8457259777933359E-2</v>
      </c>
    </row>
    <row r="20" spans="1:12">
      <c r="A20" s="34"/>
      <c r="B20" s="12">
        <v>31</v>
      </c>
      <c r="C20" s="31" t="s">
        <v>22</v>
      </c>
      <c r="D20" s="31"/>
      <c r="E20" s="15">
        <f>RA!D24</f>
        <v>775665.54760000005</v>
      </c>
      <c r="F20" s="25">
        <f>RA!I24</f>
        <v>117585.63219999999</v>
      </c>
      <c r="G20" s="16">
        <f t="shared" si="0"/>
        <v>658079.91540000006</v>
      </c>
      <c r="H20" s="27">
        <f>RA!J24</f>
        <v>15.1593212517719</v>
      </c>
      <c r="I20" s="20">
        <f>VLOOKUP(B20,RMS!B:D,3,FALSE)</f>
        <v>775665.77627844305</v>
      </c>
      <c r="J20" s="21">
        <f>VLOOKUP(B20,RMS!B:E,4,FALSE)</f>
        <v>658079.89240141201</v>
      </c>
      <c r="K20" s="22">
        <f t="shared" si="1"/>
        <v>-0.22867844300344586</v>
      </c>
      <c r="L20" s="22">
        <f t="shared" si="2"/>
        <v>2.2998588043265045E-2</v>
      </c>
    </row>
    <row r="21" spans="1:12">
      <c r="A21" s="34"/>
      <c r="B21" s="12">
        <v>32</v>
      </c>
      <c r="C21" s="31" t="s">
        <v>23</v>
      </c>
      <c r="D21" s="31"/>
      <c r="E21" s="15">
        <f>RA!D25</f>
        <v>616366.228</v>
      </c>
      <c r="F21" s="25">
        <f>RA!I25</f>
        <v>55943.275699999998</v>
      </c>
      <c r="G21" s="16">
        <f t="shared" si="0"/>
        <v>560422.9523</v>
      </c>
      <c r="H21" s="27">
        <f>RA!J25</f>
        <v>9.0763045018748194</v>
      </c>
      <c r="I21" s="20">
        <f>VLOOKUP(B21,RMS!B:D,3,FALSE)</f>
        <v>616366.22178764804</v>
      </c>
      <c r="J21" s="21">
        <f>VLOOKUP(B21,RMS!B:E,4,FALSE)</f>
        <v>560422.94731605996</v>
      </c>
      <c r="K21" s="22">
        <f t="shared" si="1"/>
        <v>6.2123519601300359E-3</v>
      </c>
      <c r="L21" s="22">
        <f t="shared" si="2"/>
        <v>4.9839400453492999E-3</v>
      </c>
    </row>
    <row r="22" spans="1:12">
      <c r="A22" s="34"/>
      <c r="B22" s="12">
        <v>33</v>
      </c>
      <c r="C22" s="31" t="s">
        <v>24</v>
      </c>
      <c r="D22" s="31"/>
      <c r="E22" s="15">
        <f>RA!D26</f>
        <v>541623.92779999995</v>
      </c>
      <c r="F22" s="25">
        <f>RA!I26</f>
        <v>105369.7087</v>
      </c>
      <c r="G22" s="16">
        <f t="shared" si="0"/>
        <v>436254.21909999993</v>
      </c>
      <c r="H22" s="27">
        <f>RA!J26</f>
        <v>19.454404300045798</v>
      </c>
      <c r="I22" s="20">
        <f>VLOOKUP(B22,RMS!B:D,3,FALSE)</f>
        <v>541623.91565786197</v>
      </c>
      <c r="J22" s="21">
        <f>VLOOKUP(B22,RMS!B:E,4,FALSE)</f>
        <v>436254.13899165503</v>
      </c>
      <c r="K22" s="22">
        <f t="shared" si="1"/>
        <v>1.2142137973569334E-2</v>
      </c>
      <c r="L22" s="22">
        <f t="shared" si="2"/>
        <v>8.0108344904147089E-2</v>
      </c>
    </row>
    <row r="23" spans="1:12">
      <c r="A23" s="34"/>
      <c r="B23" s="12">
        <v>34</v>
      </c>
      <c r="C23" s="31" t="s">
        <v>25</v>
      </c>
      <c r="D23" s="31"/>
      <c r="E23" s="15">
        <f>RA!D27</f>
        <v>423173.54109999997</v>
      </c>
      <c r="F23" s="25">
        <f>RA!I27</f>
        <v>100359.2322</v>
      </c>
      <c r="G23" s="16">
        <f t="shared" si="0"/>
        <v>322814.30889999995</v>
      </c>
      <c r="H23" s="27">
        <f>RA!J27</f>
        <v>23.715857078191998</v>
      </c>
      <c r="I23" s="20">
        <f>VLOOKUP(B23,RMS!B:D,3,FALSE)</f>
        <v>423173.51286621299</v>
      </c>
      <c r="J23" s="21">
        <f>VLOOKUP(B23,RMS!B:E,4,FALSE)</f>
        <v>322814.30022633699</v>
      </c>
      <c r="K23" s="22">
        <f t="shared" si="1"/>
        <v>2.8233786986675113E-2</v>
      </c>
      <c r="L23" s="22">
        <f t="shared" si="2"/>
        <v>8.6736629600636661E-3</v>
      </c>
    </row>
    <row r="24" spans="1:12">
      <c r="A24" s="34"/>
      <c r="B24" s="12">
        <v>35</v>
      </c>
      <c r="C24" s="31" t="s">
        <v>26</v>
      </c>
      <c r="D24" s="31"/>
      <c r="E24" s="15">
        <f>RA!D28</f>
        <v>1560771.0822000001</v>
      </c>
      <c r="F24" s="25">
        <f>RA!I28</f>
        <v>80332.751300000004</v>
      </c>
      <c r="G24" s="16">
        <f t="shared" si="0"/>
        <v>1480438.3308999999</v>
      </c>
      <c r="H24" s="27">
        <f>RA!J28</f>
        <v>5.1469912670835898</v>
      </c>
      <c r="I24" s="20">
        <f>VLOOKUP(B24,RMS!B:D,3,FALSE)</f>
        <v>1560771.0813053299</v>
      </c>
      <c r="J24" s="21">
        <f>VLOOKUP(B24,RMS!B:E,4,FALSE)</f>
        <v>1480438.3276988899</v>
      </c>
      <c r="K24" s="22">
        <f t="shared" si="1"/>
        <v>8.946701418608427E-4</v>
      </c>
      <c r="L24" s="22">
        <f t="shared" si="2"/>
        <v>3.2011100556701422E-3</v>
      </c>
    </row>
    <row r="25" spans="1:12">
      <c r="A25" s="34"/>
      <c r="B25" s="12">
        <v>36</v>
      </c>
      <c r="C25" s="31" t="s">
        <v>27</v>
      </c>
      <c r="D25" s="31"/>
      <c r="E25" s="15">
        <f>RA!D29</f>
        <v>792850.64910000004</v>
      </c>
      <c r="F25" s="25">
        <f>RA!I29</f>
        <v>126151.57339999999</v>
      </c>
      <c r="G25" s="16">
        <f t="shared" si="0"/>
        <v>666699.07570000004</v>
      </c>
      <c r="H25" s="27">
        <f>RA!J29</f>
        <v>15.9111395750511</v>
      </c>
      <c r="I25" s="20">
        <f>VLOOKUP(B25,RMS!B:D,3,FALSE)</f>
        <v>792850.65062212397</v>
      </c>
      <c r="J25" s="21">
        <f>VLOOKUP(B25,RMS!B:E,4,FALSE)</f>
        <v>666699.03115113697</v>
      </c>
      <c r="K25" s="22">
        <f t="shared" si="1"/>
        <v>-1.5221239300444722E-3</v>
      </c>
      <c r="L25" s="22">
        <f t="shared" si="2"/>
        <v>4.454886307939887E-2</v>
      </c>
    </row>
    <row r="26" spans="1:12">
      <c r="A26" s="34"/>
      <c r="B26" s="12">
        <v>37</v>
      </c>
      <c r="C26" s="31" t="s">
        <v>28</v>
      </c>
      <c r="D26" s="31"/>
      <c r="E26" s="15">
        <f>RA!D30</f>
        <v>2581763.8960000002</v>
      </c>
      <c r="F26" s="25">
        <f>RA!I30</f>
        <v>440650.92460000003</v>
      </c>
      <c r="G26" s="16">
        <f t="shared" si="0"/>
        <v>2141112.9714000002</v>
      </c>
      <c r="H26" s="27">
        <f>RA!J30</f>
        <v>17.067824260875</v>
      </c>
      <c r="I26" s="20">
        <f>VLOOKUP(B26,RMS!B:D,3,FALSE)</f>
        <v>2581763.83697611</v>
      </c>
      <c r="J26" s="21">
        <f>VLOOKUP(B26,RMS!B:E,4,FALSE)</f>
        <v>2141112.9563262602</v>
      </c>
      <c r="K26" s="22">
        <f t="shared" si="1"/>
        <v>5.9023890178650618E-2</v>
      </c>
      <c r="L26" s="22">
        <f t="shared" si="2"/>
        <v>1.5073739923536777E-2</v>
      </c>
    </row>
    <row r="27" spans="1:12">
      <c r="A27" s="34"/>
      <c r="B27" s="12">
        <v>38</v>
      </c>
      <c r="C27" s="31" t="s">
        <v>29</v>
      </c>
      <c r="D27" s="31"/>
      <c r="E27" s="15">
        <f>RA!D31</f>
        <v>783498.27690000006</v>
      </c>
      <c r="F27" s="25">
        <f>RA!I31</f>
        <v>38537.850899999998</v>
      </c>
      <c r="G27" s="16">
        <f t="shared" si="0"/>
        <v>744960.42600000009</v>
      </c>
      <c r="H27" s="27">
        <f>RA!J31</f>
        <v>4.9186899366874703</v>
      </c>
      <c r="I27" s="20">
        <f>VLOOKUP(B27,RMS!B:D,3,FALSE)</f>
        <v>783498.18897256604</v>
      </c>
      <c r="J27" s="21">
        <f>VLOOKUP(B27,RMS!B:E,4,FALSE)</f>
        <v>744960.33810530999</v>
      </c>
      <c r="K27" s="22">
        <f t="shared" si="1"/>
        <v>8.7927434011362493E-2</v>
      </c>
      <c r="L27" s="22">
        <f t="shared" si="2"/>
        <v>8.7894690106622875E-2</v>
      </c>
    </row>
    <row r="28" spans="1:12">
      <c r="A28" s="34"/>
      <c r="B28" s="12">
        <v>39</v>
      </c>
      <c r="C28" s="31" t="s">
        <v>30</v>
      </c>
      <c r="D28" s="31"/>
      <c r="E28" s="15">
        <f>RA!D32</f>
        <v>148430.79620000001</v>
      </c>
      <c r="F28" s="25">
        <f>RA!I32</f>
        <v>32807.440999999999</v>
      </c>
      <c r="G28" s="16">
        <f t="shared" si="0"/>
        <v>115623.35520000002</v>
      </c>
      <c r="H28" s="27">
        <f>RA!J32</f>
        <v>22.102853208302101</v>
      </c>
      <c r="I28" s="20">
        <f>VLOOKUP(B28,RMS!B:D,3,FALSE)</f>
        <v>148430.72087982</v>
      </c>
      <c r="J28" s="21">
        <f>VLOOKUP(B28,RMS!B:E,4,FALSE)</f>
        <v>115623.372284779</v>
      </c>
      <c r="K28" s="22">
        <f t="shared" si="1"/>
        <v>7.5320180010749027E-2</v>
      </c>
      <c r="L28" s="22">
        <f t="shared" si="2"/>
        <v>-1.7084778985008597E-2</v>
      </c>
    </row>
    <row r="29" spans="1:12">
      <c r="A29" s="34"/>
      <c r="B29" s="12">
        <v>40</v>
      </c>
      <c r="C29" s="31" t="s">
        <v>31</v>
      </c>
      <c r="D29" s="31"/>
      <c r="E29" s="15">
        <f>RA!D33</f>
        <v>132.81469999999999</v>
      </c>
      <c r="F29" s="25">
        <f>RA!I33</f>
        <v>27.679099999999998</v>
      </c>
      <c r="G29" s="16">
        <f t="shared" si="0"/>
        <v>105.13559999999998</v>
      </c>
      <c r="H29" s="27">
        <f>RA!J33</f>
        <v>20.8403889027344</v>
      </c>
      <c r="I29" s="20">
        <f>VLOOKUP(B29,RMS!B:D,3,FALSE)</f>
        <v>132.81460000000001</v>
      </c>
      <c r="J29" s="21">
        <f>VLOOKUP(B29,RMS!B:E,4,FALSE)</f>
        <v>105.1356</v>
      </c>
      <c r="K29" s="22">
        <f t="shared" si="1"/>
        <v>9.9999999974897946E-5</v>
      </c>
      <c r="L29" s="22">
        <f t="shared" si="2"/>
        <v>0</v>
      </c>
    </row>
    <row r="30" spans="1:12">
      <c r="A30" s="34"/>
      <c r="B30" s="12">
        <v>41</v>
      </c>
      <c r="C30" s="31" t="s">
        <v>40</v>
      </c>
      <c r="D30" s="31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4"/>
      <c r="B31" s="12">
        <v>42</v>
      </c>
      <c r="C31" s="31" t="s">
        <v>32</v>
      </c>
      <c r="D31" s="31"/>
      <c r="E31" s="15">
        <f>RA!D35</f>
        <v>254593.35620000001</v>
      </c>
      <c r="F31" s="25">
        <f>RA!I35</f>
        <v>32619.2209</v>
      </c>
      <c r="G31" s="16">
        <f t="shared" si="0"/>
        <v>221974.13530000002</v>
      </c>
      <c r="H31" s="27">
        <f>RA!J35</f>
        <v>12.8122828446377</v>
      </c>
      <c r="I31" s="20">
        <f>VLOOKUP(B31,RMS!B:D,3,FALSE)</f>
        <v>254593.3554</v>
      </c>
      <c r="J31" s="21">
        <f>VLOOKUP(B31,RMS!B:E,4,FALSE)</f>
        <v>221974.13939999999</v>
      </c>
      <c r="K31" s="22">
        <f t="shared" si="1"/>
        <v>8.0000000889413059E-4</v>
      </c>
      <c r="L31" s="22">
        <f t="shared" si="2"/>
        <v>-4.0999999619089067E-3</v>
      </c>
    </row>
    <row r="32" spans="1:12">
      <c r="A32" s="34"/>
      <c r="B32" s="12">
        <v>71</v>
      </c>
      <c r="C32" s="31" t="s">
        <v>41</v>
      </c>
      <c r="D32" s="31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4"/>
      <c r="B33" s="12">
        <v>72</v>
      </c>
      <c r="C33" s="31" t="s">
        <v>42</v>
      </c>
      <c r="D33" s="31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4"/>
      <c r="B34" s="12">
        <v>73</v>
      </c>
      <c r="C34" s="31" t="s">
        <v>43</v>
      </c>
      <c r="D34" s="31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4"/>
      <c r="B35" s="12">
        <v>75</v>
      </c>
      <c r="C35" s="31" t="s">
        <v>33</v>
      </c>
      <c r="D35" s="31"/>
      <c r="E35" s="15">
        <f>RA!D39</f>
        <v>766779.91830000002</v>
      </c>
      <c r="F35" s="25">
        <f>RA!I39</f>
        <v>41866.5052</v>
      </c>
      <c r="G35" s="16">
        <f t="shared" si="0"/>
        <v>724913.41310000001</v>
      </c>
      <c r="H35" s="27">
        <f>RA!J39</f>
        <v>5.4600419495623598</v>
      </c>
      <c r="I35" s="20">
        <f>VLOOKUP(B35,RMS!B:D,3,FALSE)</f>
        <v>766779.91452991497</v>
      </c>
      <c r="J35" s="21">
        <f>VLOOKUP(B35,RMS!B:E,4,FALSE)</f>
        <v>724913.40854700899</v>
      </c>
      <c r="K35" s="22">
        <f t="shared" si="1"/>
        <v>3.7700850516557693E-3</v>
      </c>
      <c r="L35" s="22">
        <f t="shared" si="2"/>
        <v>4.5529910130426288E-3</v>
      </c>
    </row>
    <row r="36" spans="1:12">
      <c r="A36" s="34"/>
      <c r="B36" s="12">
        <v>76</v>
      </c>
      <c r="C36" s="31" t="s">
        <v>34</v>
      </c>
      <c r="D36" s="31"/>
      <c r="E36" s="15">
        <f>RA!D40</f>
        <v>558684.94880000001</v>
      </c>
      <c r="F36" s="25">
        <f>RA!I40</f>
        <v>32239.592199999999</v>
      </c>
      <c r="G36" s="16">
        <f t="shared" si="0"/>
        <v>526445.35660000006</v>
      </c>
      <c r="H36" s="27">
        <f>RA!J40</f>
        <v>5.7706212184966601</v>
      </c>
      <c r="I36" s="20">
        <f>VLOOKUP(B36,RMS!B:D,3,FALSE)</f>
        <v>558684.93883418804</v>
      </c>
      <c r="J36" s="21">
        <f>VLOOKUP(B36,RMS!B:E,4,FALSE)</f>
        <v>526445.35990085499</v>
      </c>
      <c r="K36" s="22">
        <f t="shared" si="1"/>
        <v>9.9658119725063443E-3</v>
      </c>
      <c r="L36" s="22">
        <f t="shared" si="2"/>
        <v>-3.3008549362421036E-3</v>
      </c>
    </row>
    <row r="37" spans="1:12">
      <c r="A37" s="34"/>
      <c r="B37" s="12">
        <v>77</v>
      </c>
      <c r="C37" s="31" t="s">
        <v>44</v>
      </c>
      <c r="D37" s="31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4"/>
      <c r="B38" s="12">
        <v>78</v>
      </c>
      <c r="C38" s="31" t="s">
        <v>45</v>
      </c>
      <c r="D38" s="31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4"/>
      <c r="B39" s="12">
        <v>99</v>
      </c>
      <c r="C39" s="31" t="s">
        <v>35</v>
      </c>
      <c r="D39" s="31"/>
      <c r="E39" s="15">
        <f>RA!D43</f>
        <v>74786.369500000001</v>
      </c>
      <c r="F39" s="25">
        <f>RA!I43</f>
        <v>7661.4637000000002</v>
      </c>
      <c r="G39" s="16">
        <f t="shared" si="0"/>
        <v>67124.905800000008</v>
      </c>
      <c r="H39" s="27">
        <f>RA!J43</f>
        <v>10.2444653366948</v>
      </c>
      <c r="I39" s="20">
        <f>VLOOKUP(B39,RMS!B:D,3,FALSE)</f>
        <v>74786.369412298605</v>
      </c>
      <c r="J39" s="21">
        <f>VLOOKUP(B39,RMS!B:E,4,FALSE)</f>
        <v>67124.904969366893</v>
      </c>
      <c r="K39" s="22">
        <f t="shared" si="1"/>
        <v>8.7701395386829972E-5</v>
      </c>
      <c r="L39" s="22">
        <f t="shared" si="2"/>
        <v>8.3063311467412859E-4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29" customWidth="1"/>
    <col min="2" max="3" width="9" style="29"/>
    <col min="4" max="5" width="11.5" style="29" bestFit="1" customWidth="1"/>
    <col min="6" max="7" width="12.25" style="29" bestFit="1" customWidth="1"/>
    <col min="8" max="8" width="9" style="29"/>
    <col min="9" max="9" width="12.25" style="29" bestFit="1" customWidth="1"/>
    <col min="10" max="10" width="9" style="29"/>
    <col min="11" max="11" width="12.25" style="29" bestFit="1" customWidth="1"/>
    <col min="12" max="12" width="10.5" style="29" bestFit="1" customWidth="1"/>
    <col min="13" max="13" width="12.25" style="29" bestFit="1" customWidth="1"/>
    <col min="14" max="15" width="13.875" style="29" bestFit="1" customWidth="1"/>
    <col min="16" max="17" width="9.25" style="29" bestFit="1" customWidth="1"/>
    <col min="18" max="18" width="10.5" style="29" bestFit="1" customWidth="1"/>
    <col min="19" max="20" width="9" style="29"/>
    <col min="21" max="21" width="10.5" style="29" bestFit="1" customWidth="1"/>
    <col min="22" max="22" width="36" style="29" bestFit="1" customWidth="1"/>
    <col min="23" max="16384" width="9" style="29"/>
  </cols>
  <sheetData>
    <row r="1" spans="1:23" ht="12.7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51" t="s">
        <v>54</v>
      </c>
      <c r="W1" s="39"/>
    </row>
    <row r="2" spans="1:23" ht="12.7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51"/>
      <c r="W2" s="39"/>
    </row>
    <row r="3" spans="1:23" ht="23.25" thickBo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52" t="s">
        <v>55</v>
      </c>
      <c r="W3" s="39"/>
    </row>
    <row r="4" spans="1:23" ht="15" thickTop="1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50"/>
      <c r="W4" s="39"/>
    </row>
    <row r="5" spans="1:23" ht="15" thickTop="1" thickBot="1">
      <c r="A5" s="53"/>
      <c r="B5" s="54"/>
      <c r="C5" s="55"/>
      <c r="D5" s="56" t="s">
        <v>0</v>
      </c>
      <c r="E5" s="56" t="s">
        <v>56</v>
      </c>
      <c r="F5" s="56" t="s">
        <v>57</v>
      </c>
      <c r="G5" s="56" t="s">
        <v>58</v>
      </c>
      <c r="H5" s="56" t="s">
        <v>59</v>
      </c>
      <c r="I5" s="56" t="s">
        <v>1</v>
      </c>
      <c r="J5" s="56" t="s">
        <v>2</v>
      </c>
      <c r="K5" s="56" t="s">
        <v>60</v>
      </c>
      <c r="L5" s="56" t="s">
        <v>61</v>
      </c>
      <c r="M5" s="56" t="s">
        <v>62</v>
      </c>
      <c r="N5" s="56" t="s">
        <v>63</v>
      </c>
      <c r="O5" s="56" t="s">
        <v>64</v>
      </c>
      <c r="P5" s="56" t="s">
        <v>65</v>
      </c>
      <c r="Q5" s="56" t="s">
        <v>66</v>
      </c>
      <c r="R5" s="56" t="s">
        <v>67</v>
      </c>
      <c r="S5" s="56" t="s">
        <v>68</v>
      </c>
      <c r="T5" s="56" t="s">
        <v>69</v>
      </c>
      <c r="U5" s="57" t="s">
        <v>70</v>
      </c>
      <c r="V5" s="50"/>
      <c r="W5" s="50"/>
    </row>
    <row r="6" spans="1:23" ht="14.25" thickBot="1">
      <c r="A6" s="58" t="s">
        <v>3</v>
      </c>
      <c r="B6" s="40" t="s">
        <v>4</v>
      </c>
      <c r="C6" s="41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9"/>
      <c r="V6" s="50"/>
      <c r="W6" s="50"/>
    </row>
    <row r="7" spans="1:23" ht="14.25" thickBot="1">
      <c r="A7" s="42" t="s">
        <v>5</v>
      </c>
      <c r="B7" s="43"/>
      <c r="C7" s="44"/>
      <c r="D7" s="60">
        <v>30850538.324999999</v>
      </c>
      <c r="E7" s="60">
        <v>40415461</v>
      </c>
      <c r="F7" s="61">
        <v>76.333505944668104</v>
      </c>
      <c r="G7" s="62"/>
      <c r="H7" s="62"/>
      <c r="I7" s="60">
        <v>691992.43189999997</v>
      </c>
      <c r="J7" s="61">
        <v>2.2430481588687101</v>
      </c>
      <c r="K7" s="62"/>
      <c r="L7" s="62"/>
      <c r="M7" s="62"/>
      <c r="N7" s="60">
        <v>359240434.4781</v>
      </c>
      <c r="O7" s="60">
        <v>2351984522.6041002</v>
      </c>
      <c r="P7" s="60">
        <v>1433089</v>
      </c>
      <c r="Q7" s="60">
        <v>1345981</v>
      </c>
      <c r="R7" s="61">
        <v>6.47171096768826</v>
      </c>
      <c r="S7" s="60">
        <v>21.5273010434104</v>
      </c>
      <c r="T7" s="60">
        <v>24.022742728463498</v>
      </c>
      <c r="U7" s="63">
        <v>-11.591985823122499</v>
      </c>
      <c r="V7" s="50"/>
      <c r="W7" s="50"/>
    </row>
    <row r="8" spans="1:23" ht="14.25" thickBot="1">
      <c r="A8" s="45">
        <v>41536</v>
      </c>
      <c r="B8" s="35" t="s">
        <v>6</v>
      </c>
      <c r="C8" s="36"/>
      <c r="D8" s="64">
        <v>1049944.5611</v>
      </c>
      <c r="E8" s="64">
        <v>935268</v>
      </c>
      <c r="F8" s="65">
        <v>112.261358359315</v>
      </c>
      <c r="G8" s="66"/>
      <c r="H8" s="66"/>
      <c r="I8" s="64">
        <v>48712.960899999998</v>
      </c>
      <c r="J8" s="65">
        <v>4.6395745742008199</v>
      </c>
      <c r="K8" s="66"/>
      <c r="L8" s="66"/>
      <c r="M8" s="66"/>
      <c r="N8" s="64">
        <v>12505044.5176</v>
      </c>
      <c r="O8" s="64">
        <v>75498410.220200002</v>
      </c>
      <c r="P8" s="64">
        <v>35669</v>
      </c>
      <c r="Q8" s="64">
        <v>24713</v>
      </c>
      <c r="R8" s="65">
        <v>44.332942176182598</v>
      </c>
      <c r="S8" s="64">
        <v>29.435772270038399</v>
      </c>
      <c r="T8" s="64">
        <v>23.289192578804698</v>
      </c>
      <c r="U8" s="67">
        <v>20.8813264175512</v>
      </c>
      <c r="V8" s="50"/>
      <c r="W8" s="50"/>
    </row>
    <row r="9" spans="1:23" ht="12" customHeight="1" thickBot="1">
      <c r="A9" s="46"/>
      <c r="B9" s="35" t="s">
        <v>7</v>
      </c>
      <c r="C9" s="36"/>
      <c r="D9" s="64">
        <v>162404.74840000001</v>
      </c>
      <c r="E9" s="64">
        <v>244574</v>
      </c>
      <c r="F9" s="65">
        <v>66.403112514003993</v>
      </c>
      <c r="G9" s="66"/>
      <c r="H9" s="66"/>
      <c r="I9" s="64">
        <v>37247.206100000003</v>
      </c>
      <c r="J9" s="65">
        <v>22.9348011477231</v>
      </c>
      <c r="K9" s="66"/>
      <c r="L9" s="66"/>
      <c r="M9" s="66"/>
      <c r="N9" s="64">
        <v>2352069.2472999999</v>
      </c>
      <c r="O9" s="64">
        <v>16353501.9769</v>
      </c>
      <c r="P9" s="64">
        <v>10094</v>
      </c>
      <c r="Q9" s="64">
        <v>6374</v>
      </c>
      <c r="R9" s="65">
        <v>58.362096015061198</v>
      </c>
      <c r="S9" s="64">
        <v>16.0892360213989</v>
      </c>
      <c r="T9" s="64">
        <v>15.4134957640414</v>
      </c>
      <c r="U9" s="67">
        <v>4.1999524182421801</v>
      </c>
      <c r="V9" s="50"/>
      <c r="W9" s="50"/>
    </row>
    <row r="10" spans="1:23" ht="14.25" thickBot="1">
      <c r="A10" s="46"/>
      <c r="B10" s="35" t="s">
        <v>8</v>
      </c>
      <c r="C10" s="36"/>
      <c r="D10" s="64">
        <v>261166.6648</v>
      </c>
      <c r="E10" s="64">
        <v>339058</v>
      </c>
      <c r="F10" s="65">
        <v>77.0271354163594</v>
      </c>
      <c r="G10" s="66"/>
      <c r="H10" s="66"/>
      <c r="I10" s="64">
        <v>69152.064599999998</v>
      </c>
      <c r="J10" s="65">
        <v>26.478135964617199</v>
      </c>
      <c r="K10" s="66"/>
      <c r="L10" s="66"/>
      <c r="M10" s="66"/>
      <c r="N10" s="64">
        <v>2505712.7058999999</v>
      </c>
      <c r="O10" s="64">
        <v>21885985.975299999</v>
      </c>
      <c r="P10" s="64">
        <v>144394</v>
      </c>
      <c r="Q10" s="64">
        <v>128066</v>
      </c>
      <c r="R10" s="65">
        <v>12.7496759483391</v>
      </c>
      <c r="S10" s="64">
        <v>1.8087085668379601</v>
      </c>
      <c r="T10" s="64">
        <v>1.4140087111333199</v>
      </c>
      <c r="U10" s="67">
        <v>21.822191973948701</v>
      </c>
      <c r="V10" s="50"/>
      <c r="W10" s="50"/>
    </row>
    <row r="11" spans="1:23" ht="14.25" thickBot="1">
      <c r="A11" s="46"/>
      <c r="B11" s="35" t="s">
        <v>9</v>
      </c>
      <c r="C11" s="36"/>
      <c r="D11" s="64">
        <v>60197.799500000001</v>
      </c>
      <c r="E11" s="64">
        <v>77127</v>
      </c>
      <c r="F11" s="65">
        <v>78.050228195054899</v>
      </c>
      <c r="G11" s="66"/>
      <c r="H11" s="66"/>
      <c r="I11" s="64">
        <v>15560.2117</v>
      </c>
      <c r="J11" s="65">
        <v>25.848472584118301</v>
      </c>
      <c r="K11" s="66"/>
      <c r="L11" s="66"/>
      <c r="M11" s="66"/>
      <c r="N11" s="64">
        <v>998044.12399999995</v>
      </c>
      <c r="O11" s="64">
        <v>7345163.7814999996</v>
      </c>
      <c r="P11" s="64">
        <v>3014</v>
      </c>
      <c r="Q11" s="64">
        <v>2233</v>
      </c>
      <c r="R11" s="65">
        <v>34.9753694581281</v>
      </c>
      <c r="S11" s="64">
        <v>19.9727271068348</v>
      </c>
      <c r="T11" s="64">
        <v>18.266799373040801</v>
      </c>
      <c r="U11" s="67">
        <v>8.5412859479276406</v>
      </c>
      <c r="V11" s="50"/>
      <c r="W11" s="50"/>
    </row>
    <row r="12" spans="1:23" ht="14.25" thickBot="1">
      <c r="A12" s="46"/>
      <c r="B12" s="35" t="s">
        <v>10</v>
      </c>
      <c r="C12" s="36"/>
      <c r="D12" s="64">
        <v>164151.97070000001</v>
      </c>
      <c r="E12" s="64">
        <v>326287</v>
      </c>
      <c r="F12" s="65">
        <v>50.309074740948901</v>
      </c>
      <c r="G12" s="66"/>
      <c r="H12" s="66"/>
      <c r="I12" s="64">
        <v>13284.845799999999</v>
      </c>
      <c r="J12" s="65">
        <v>8.0930163331873999</v>
      </c>
      <c r="K12" s="66"/>
      <c r="L12" s="66"/>
      <c r="M12" s="66"/>
      <c r="N12" s="64">
        <v>3704700.7903999998</v>
      </c>
      <c r="O12" s="64">
        <v>28037431.429900002</v>
      </c>
      <c r="P12" s="64">
        <v>1850</v>
      </c>
      <c r="Q12" s="64">
        <v>1412</v>
      </c>
      <c r="R12" s="65">
        <v>31.019830028328599</v>
      </c>
      <c r="S12" s="64">
        <v>88.730794972973001</v>
      </c>
      <c r="T12" s="64">
        <v>96.632307719546702</v>
      </c>
      <c r="U12" s="67">
        <v>-8.9050399570752603</v>
      </c>
      <c r="V12" s="50"/>
      <c r="W12" s="50"/>
    </row>
    <row r="13" spans="1:23" ht="14.25" thickBot="1">
      <c r="A13" s="46"/>
      <c r="B13" s="35" t="s">
        <v>11</v>
      </c>
      <c r="C13" s="36"/>
      <c r="D13" s="64">
        <v>337984.89140000002</v>
      </c>
      <c r="E13" s="64">
        <v>549450</v>
      </c>
      <c r="F13" s="65">
        <v>61.513311748111803</v>
      </c>
      <c r="G13" s="66"/>
      <c r="H13" s="66"/>
      <c r="I13" s="64">
        <v>84962.033500000005</v>
      </c>
      <c r="J13" s="65">
        <v>25.137819962327502</v>
      </c>
      <c r="K13" s="66"/>
      <c r="L13" s="66"/>
      <c r="M13" s="66"/>
      <c r="N13" s="64">
        <v>5610450.4234999996</v>
      </c>
      <c r="O13" s="64">
        <v>40620771.589199997</v>
      </c>
      <c r="P13" s="64">
        <v>13540</v>
      </c>
      <c r="Q13" s="64">
        <v>10464</v>
      </c>
      <c r="R13" s="65">
        <v>29.3960244648318</v>
      </c>
      <c r="S13" s="64">
        <v>24.961956528803501</v>
      </c>
      <c r="T13" s="64">
        <v>25.340524292813502</v>
      </c>
      <c r="U13" s="67">
        <v>-1.5165788930570501</v>
      </c>
      <c r="V13" s="50"/>
      <c r="W13" s="50"/>
    </row>
    <row r="14" spans="1:23" ht="14.25" thickBot="1">
      <c r="A14" s="46"/>
      <c r="B14" s="35" t="s">
        <v>12</v>
      </c>
      <c r="C14" s="36"/>
      <c r="D14" s="64">
        <v>195498.62210000001</v>
      </c>
      <c r="E14" s="64">
        <v>382763</v>
      </c>
      <c r="F14" s="65">
        <v>51.075632205829699</v>
      </c>
      <c r="G14" s="66"/>
      <c r="H14" s="66"/>
      <c r="I14" s="64">
        <v>36121.643199999999</v>
      </c>
      <c r="J14" s="65">
        <v>18.476674061428099</v>
      </c>
      <c r="K14" s="66"/>
      <c r="L14" s="66"/>
      <c r="M14" s="66"/>
      <c r="N14" s="64">
        <v>3235239.398</v>
      </c>
      <c r="O14" s="64">
        <v>21968988.1281</v>
      </c>
      <c r="P14" s="64">
        <v>2780</v>
      </c>
      <c r="Q14" s="64">
        <v>2170</v>
      </c>
      <c r="R14" s="65">
        <v>28.110599078341</v>
      </c>
      <c r="S14" s="64">
        <v>70.323245359712203</v>
      </c>
      <c r="T14" s="64">
        <v>69.640811797235003</v>
      </c>
      <c r="U14" s="67">
        <v>0.97042387476071001</v>
      </c>
      <c r="V14" s="50"/>
      <c r="W14" s="50"/>
    </row>
    <row r="15" spans="1:23" ht="14.25" thickBot="1">
      <c r="A15" s="46"/>
      <c r="B15" s="35" t="s">
        <v>13</v>
      </c>
      <c r="C15" s="36"/>
      <c r="D15" s="64">
        <v>96326.066200000001</v>
      </c>
      <c r="E15" s="64">
        <v>214014</v>
      </c>
      <c r="F15" s="65">
        <v>45.009235937835903</v>
      </c>
      <c r="G15" s="66"/>
      <c r="H15" s="66"/>
      <c r="I15" s="64">
        <v>17599.852500000001</v>
      </c>
      <c r="J15" s="65">
        <v>18.271121404934899</v>
      </c>
      <c r="K15" s="66"/>
      <c r="L15" s="66"/>
      <c r="M15" s="66"/>
      <c r="N15" s="64">
        <v>1714164.6081999999</v>
      </c>
      <c r="O15" s="64">
        <v>14389793.6358</v>
      </c>
      <c r="P15" s="64">
        <v>3048</v>
      </c>
      <c r="Q15" s="64">
        <v>2325</v>
      </c>
      <c r="R15" s="65">
        <v>31.096774193548399</v>
      </c>
      <c r="S15" s="64">
        <v>31.603040091863502</v>
      </c>
      <c r="T15" s="64">
        <v>29.297179139784902</v>
      </c>
      <c r="U15" s="67">
        <v>7.2963263830818397</v>
      </c>
      <c r="V15" s="50"/>
      <c r="W15" s="50"/>
    </row>
    <row r="16" spans="1:23" ht="14.25" thickBot="1">
      <c r="A16" s="46"/>
      <c r="B16" s="35" t="s">
        <v>14</v>
      </c>
      <c r="C16" s="36"/>
      <c r="D16" s="64">
        <v>2647865.4781999998</v>
      </c>
      <c r="E16" s="64">
        <v>2783227</v>
      </c>
      <c r="F16" s="65">
        <v>95.136525989435995</v>
      </c>
      <c r="G16" s="66"/>
      <c r="H16" s="66"/>
      <c r="I16" s="64">
        <v>172908.82870000001</v>
      </c>
      <c r="J16" s="65">
        <v>6.5301213420230901</v>
      </c>
      <c r="K16" s="66"/>
      <c r="L16" s="66"/>
      <c r="M16" s="66"/>
      <c r="N16" s="64">
        <v>19162822.925299998</v>
      </c>
      <c r="O16" s="64">
        <v>127987324.51199999</v>
      </c>
      <c r="P16" s="64">
        <v>138880</v>
      </c>
      <c r="Q16" s="64">
        <v>104316</v>
      </c>
      <c r="R16" s="65">
        <v>33.133939184784701</v>
      </c>
      <c r="S16" s="64">
        <v>19.065851657546101</v>
      </c>
      <c r="T16" s="64">
        <v>20.947877200046001</v>
      </c>
      <c r="U16" s="67">
        <v>-9.8711852809105505</v>
      </c>
      <c r="V16" s="50"/>
      <c r="W16" s="50"/>
    </row>
    <row r="17" spans="1:21" ht="12" thickBot="1">
      <c r="A17" s="46"/>
      <c r="B17" s="35" t="s">
        <v>15</v>
      </c>
      <c r="C17" s="36"/>
      <c r="D17" s="64">
        <v>5337986.7796</v>
      </c>
      <c r="E17" s="64">
        <v>5006802</v>
      </c>
      <c r="F17" s="65">
        <v>106.61469695825799</v>
      </c>
      <c r="G17" s="66"/>
      <c r="H17" s="66"/>
      <c r="I17" s="64">
        <v>-2062325.1331</v>
      </c>
      <c r="J17" s="65">
        <v>-38.634886489069601</v>
      </c>
      <c r="K17" s="66"/>
      <c r="L17" s="66"/>
      <c r="M17" s="66"/>
      <c r="N17" s="64">
        <v>33840087.825999998</v>
      </c>
      <c r="O17" s="64">
        <v>108679981.9154</v>
      </c>
      <c r="P17" s="64">
        <v>89291</v>
      </c>
      <c r="Q17" s="64">
        <v>96442</v>
      </c>
      <c r="R17" s="65">
        <v>-7.4148192696128303</v>
      </c>
      <c r="S17" s="64">
        <v>59.781912842279702</v>
      </c>
      <c r="T17" s="64">
        <v>82.818742154870307</v>
      </c>
      <c r="U17" s="67">
        <v>-38.534781202748903</v>
      </c>
    </row>
    <row r="18" spans="1:21" ht="12" thickBot="1">
      <c r="A18" s="46"/>
      <c r="B18" s="35" t="s">
        <v>16</v>
      </c>
      <c r="C18" s="36"/>
      <c r="D18" s="64">
        <v>2588689.3114999998</v>
      </c>
      <c r="E18" s="64">
        <v>3353431</v>
      </c>
      <c r="F18" s="65">
        <v>77.195246048002801</v>
      </c>
      <c r="G18" s="66"/>
      <c r="H18" s="66"/>
      <c r="I18" s="64">
        <v>367410.52830000001</v>
      </c>
      <c r="J18" s="65">
        <v>14.192917113220799</v>
      </c>
      <c r="K18" s="66"/>
      <c r="L18" s="66"/>
      <c r="M18" s="66"/>
      <c r="N18" s="64">
        <v>30835886.253699999</v>
      </c>
      <c r="O18" s="64">
        <v>230140154.3761</v>
      </c>
      <c r="P18" s="64">
        <v>131953</v>
      </c>
      <c r="Q18" s="64">
        <v>111844</v>
      </c>
      <c r="R18" s="65">
        <v>17.979507170702</v>
      </c>
      <c r="S18" s="64">
        <v>19.618267955256801</v>
      </c>
      <c r="T18" s="64">
        <v>21.584591109044698</v>
      </c>
      <c r="U18" s="67">
        <v>-10.0229192417624</v>
      </c>
    </row>
    <row r="19" spans="1:21" ht="12" thickBot="1">
      <c r="A19" s="46"/>
      <c r="B19" s="35" t="s">
        <v>17</v>
      </c>
      <c r="C19" s="36"/>
      <c r="D19" s="64">
        <v>1084840.0015</v>
      </c>
      <c r="E19" s="64">
        <v>1563356</v>
      </c>
      <c r="F19" s="65">
        <v>69.391744522680696</v>
      </c>
      <c r="G19" s="66"/>
      <c r="H19" s="66"/>
      <c r="I19" s="64">
        <v>91880.508000000002</v>
      </c>
      <c r="J19" s="65">
        <v>8.4694985318533202</v>
      </c>
      <c r="K19" s="66"/>
      <c r="L19" s="66"/>
      <c r="M19" s="66"/>
      <c r="N19" s="64">
        <v>13631839.090399999</v>
      </c>
      <c r="O19" s="64">
        <v>81837299.577900007</v>
      </c>
      <c r="P19" s="64">
        <v>22145</v>
      </c>
      <c r="Q19" s="64">
        <v>22580</v>
      </c>
      <c r="R19" s="65">
        <v>-1.9264836138175401</v>
      </c>
      <c r="S19" s="64">
        <v>48.988033483856398</v>
      </c>
      <c r="T19" s="64">
        <v>64.053150544729903</v>
      </c>
      <c r="U19" s="67">
        <v>-30.7526471048037</v>
      </c>
    </row>
    <row r="20" spans="1:21" ht="12" thickBot="1">
      <c r="A20" s="46"/>
      <c r="B20" s="35" t="s">
        <v>18</v>
      </c>
      <c r="C20" s="36"/>
      <c r="D20" s="64">
        <v>1637105.621</v>
      </c>
      <c r="E20" s="64">
        <v>2616860</v>
      </c>
      <c r="F20" s="65">
        <v>62.559923763594497</v>
      </c>
      <c r="G20" s="66"/>
      <c r="H20" s="66"/>
      <c r="I20" s="64">
        <v>34889.497600000002</v>
      </c>
      <c r="J20" s="65">
        <v>2.1311696174305701</v>
      </c>
      <c r="K20" s="66"/>
      <c r="L20" s="66"/>
      <c r="M20" s="66"/>
      <c r="N20" s="64">
        <v>22898179.762200002</v>
      </c>
      <c r="O20" s="64">
        <v>139168748.514</v>
      </c>
      <c r="P20" s="64">
        <v>50916</v>
      </c>
      <c r="Q20" s="64">
        <v>50421</v>
      </c>
      <c r="R20" s="65">
        <v>0.98173380139228195</v>
      </c>
      <c r="S20" s="64">
        <v>32.153068210385698</v>
      </c>
      <c r="T20" s="64">
        <v>35.494461682632199</v>
      </c>
      <c r="U20" s="67">
        <v>-10.3921450058294</v>
      </c>
    </row>
    <row r="21" spans="1:21" ht="12" thickBot="1">
      <c r="A21" s="46"/>
      <c r="B21" s="35" t="s">
        <v>19</v>
      </c>
      <c r="C21" s="36"/>
      <c r="D21" s="64">
        <v>510916.50290000002</v>
      </c>
      <c r="E21" s="64">
        <v>733633</v>
      </c>
      <c r="F21" s="65">
        <v>69.641973970636599</v>
      </c>
      <c r="G21" s="66"/>
      <c r="H21" s="66"/>
      <c r="I21" s="64">
        <v>67189.004100000006</v>
      </c>
      <c r="J21" s="65">
        <v>13.150681905679299</v>
      </c>
      <c r="K21" s="66"/>
      <c r="L21" s="66"/>
      <c r="M21" s="66"/>
      <c r="N21" s="64">
        <v>7146714.4861000003</v>
      </c>
      <c r="O21" s="64">
        <v>48816922.071900003</v>
      </c>
      <c r="P21" s="64">
        <v>35919</v>
      </c>
      <c r="Q21" s="64">
        <v>34114</v>
      </c>
      <c r="R21" s="65">
        <v>5.2910828398897696</v>
      </c>
      <c r="S21" s="64">
        <v>14.2241293716418</v>
      </c>
      <c r="T21" s="64">
        <v>15.3463525268218</v>
      </c>
      <c r="U21" s="67">
        <v>-7.8895735960994902</v>
      </c>
    </row>
    <row r="22" spans="1:21" ht="12" thickBot="1">
      <c r="A22" s="46"/>
      <c r="B22" s="35" t="s">
        <v>20</v>
      </c>
      <c r="C22" s="36"/>
      <c r="D22" s="64">
        <v>1633479.8689999999</v>
      </c>
      <c r="E22" s="64">
        <v>1759229</v>
      </c>
      <c r="F22" s="65">
        <v>92.852031713892899</v>
      </c>
      <c r="G22" s="66"/>
      <c r="H22" s="66"/>
      <c r="I22" s="64">
        <v>207678.85279999999</v>
      </c>
      <c r="J22" s="65">
        <v>12.713891168254101</v>
      </c>
      <c r="K22" s="66"/>
      <c r="L22" s="66"/>
      <c r="M22" s="66"/>
      <c r="N22" s="64">
        <v>21143369.318999998</v>
      </c>
      <c r="O22" s="64">
        <v>167311646.70159999</v>
      </c>
      <c r="P22" s="64">
        <v>103632</v>
      </c>
      <c r="Q22" s="64">
        <v>93102</v>
      </c>
      <c r="R22" s="65">
        <v>11.310175936070101</v>
      </c>
      <c r="S22" s="64">
        <v>15.7623115350471</v>
      </c>
      <c r="T22" s="64">
        <v>16.461427543984001</v>
      </c>
      <c r="U22" s="67">
        <v>-4.43536474572565</v>
      </c>
    </row>
    <row r="23" spans="1:21" ht="12" thickBot="1">
      <c r="A23" s="46"/>
      <c r="B23" s="35" t="s">
        <v>21</v>
      </c>
      <c r="C23" s="36"/>
      <c r="D23" s="64">
        <v>3202858.0847</v>
      </c>
      <c r="E23" s="64">
        <v>3567087</v>
      </c>
      <c r="F23" s="65">
        <v>89.789177687564106</v>
      </c>
      <c r="G23" s="66"/>
      <c r="H23" s="66"/>
      <c r="I23" s="64">
        <v>277566.67609999998</v>
      </c>
      <c r="J23" s="65">
        <v>8.6662183824482106</v>
      </c>
      <c r="K23" s="66"/>
      <c r="L23" s="66"/>
      <c r="M23" s="66"/>
      <c r="N23" s="64">
        <v>48933258.578199998</v>
      </c>
      <c r="O23" s="64">
        <v>354619244.71719998</v>
      </c>
      <c r="P23" s="64">
        <v>106474</v>
      </c>
      <c r="Q23" s="64">
        <v>91987</v>
      </c>
      <c r="R23" s="65">
        <v>15.7489645275963</v>
      </c>
      <c r="S23" s="64">
        <v>30.081128582564801</v>
      </c>
      <c r="T23" s="64">
        <v>32.019061942448403</v>
      </c>
      <c r="U23" s="67">
        <v>-6.4423558928798599</v>
      </c>
    </row>
    <row r="24" spans="1:21" ht="12" thickBot="1">
      <c r="A24" s="46"/>
      <c r="B24" s="35" t="s">
        <v>22</v>
      </c>
      <c r="C24" s="36"/>
      <c r="D24" s="64">
        <v>775665.54760000005</v>
      </c>
      <c r="E24" s="64">
        <v>1033443</v>
      </c>
      <c r="F24" s="65">
        <v>75.056442164686402</v>
      </c>
      <c r="G24" s="66"/>
      <c r="H24" s="66"/>
      <c r="I24" s="64">
        <v>117585.63219999999</v>
      </c>
      <c r="J24" s="65">
        <v>15.1593212517719</v>
      </c>
      <c r="K24" s="66"/>
      <c r="L24" s="66"/>
      <c r="M24" s="66"/>
      <c r="N24" s="64">
        <v>6671574.8794999998</v>
      </c>
      <c r="O24" s="64">
        <v>41966008.172799997</v>
      </c>
      <c r="P24" s="64">
        <v>54687</v>
      </c>
      <c r="Q24" s="64">
        <v>52520</v>
      </c>
      <c r="R24" s="65">
        <v>4.1260472201066296</v>
      </c>
      <c r="S24" s="64">
        <v>14.183728264487</v>
      </c>
      <c r="T24" s="64">
        <v>14.480774124143201</v>
      </c>
      <c r="U24" s="67">
        <v>-2.0942720709048901</v>
      </c>
    </row>
    <row r="25" spans="1:21" ht="12" thickBot="1">
      <c r="A25" s="46"/>
      <c r="B25" s="35" t="s">
        <v>23</v>
      </c>
      <c r="C25" s="36"/>
      <c r="D25" s="64">
        <v>616366.228</v>
      </c>
      <c r="E25" s="64">
        <v>966339</v>
      </c>
      <c r="F25" s="65">
        <v>63.783644042101201</v>
      </c>
      <c r="G25" s="66"/>
      <c r="H25" s="66"/>
      <c r="I25" s="64">
        <v>55943.275699999998</v>
      </c>
      <c r="J25" s="65">
        <v>9.0763045018748194</v>
      </c>
      <c r="K25" s="66"/>
      <c r="L25" s="66"/>
      <c r="M25" s="66"/>
      <c r="N25" s="64">
        <v>5269378.2088000001</v>
      </c>
      <c r="O25" s="64">
        <v>31566228.6622</v>
      </c>
      <c r="P25" s="64">
        <v>32607</v>
      </c>
      <c r="Q25" s="64">
        <v>30308</v>
      </c>
      <c r="R25" s="65">
        <v>7.58545598521843</v>
      </c>
      <c r="S25" s="64">
        <v>18.9028806084583</v>
      </c>
      <c r="T25" s="64">
        <v>17.705299323610902</v>
      </c>
      <c r="U25" s="67">
        <v>6.33544330969064</v>
      </c>
    </row>
    <row r="26" spans="1:21" ht="12" thickBot="1">
      <c r="A26" s="46"/>
      <c r="B26" s="35" t="s">
        <v>24</v>
      </c>
      <c r="C26" s="36"/>
      <c r="D26" s="64">
        <v>541623.92779999995</v>
      </c>
      <c r="E26" s="64">
        <v>769080</v>
      </c>
      <c r="F26" s="65">
        <v>70.424913897123801</v>
      </c>
      <c r="G26" s="66"/>
      <c r="H26" s="66"/>
      <c r="I26" s="64">
        <v>105369.7087</v>
      </c>
      <c r="J26" s="65">
        <v>19.454404300045798</v>
      </c>
      <c r="K26" s="66"/>
      <c r="L26" s="66"/>
      <c r="M26" s="66"/>
      <c r="N26" s="64">
        <v>8914703.2350999992</v>
      </c>
      <c r="O26" s="64">
        <v>76901360.820700005</v>
      </c>
      <c r="P26" s="64">
        <v>40071</v>
      </c>
      <c r="Q26" s="64">
        <v>42092</v>
      </c>
      <c r="R26" s="65">
        <v>-4.8013874370426697</v>
      </c>
      <c r="S26" s="64">
        <v>13.5166062189613</v>
      </c>
      <c r="T26" s="64">
        <v>13.945106167442701</v>
      </c>
      <c r="U26" s="67">
        <v>-3.1701740920756598</v>
      </c>
    </row>
    <row r="27" spans="1:21" ht="12" thickBot="1">
      <c r="A27" s="46"/>
      <c r="B27" s="35" t="s">
        <v>25</v>
      </c>
      <c r="C27" s="36"/>
      <c r="D27" s="64">
        <v>423173.54109999997</v>
      </c>
      <c r="E27" s="64">
        <v>663731</v>
      </c>
      <c r="F27" s="65">
        <v>63.756784164066502</v>
      </c>
      <c r="G27" s="66"/>
      <c r="H27" s="66"/>
      <c r="I27" s="64">
        <v>100359.2322</v>
      </c>
      <c r="J27" s="65">
        <v>23.715857078191998</v>
      </c>
      <c r="K27" s="66"/>
      <c r="L27" s="66"/>
      <c r="M27" s="66"/>
      <c r="N27" s="64">
        <v>6377907.0954999998</v>
      </c>
      <c r="O27" s="64">
        <v>36431935.076499999</v>
      </c>
      <c r="P27" s="64">
        <v>42187</v>
      </c>
      <c r="Q27" s="64">
        <v>40281</v>
      </c>
      <c r="R27" s="65">
        <v>4.7317593902832504</v>
      </c>
      <c r="S27" s="64">
        <v>10.030899118211799</v>
      </c>
      <c r="T27" s="64">
        <v>10.486270216727499</v>
      </c>
      <c r="U27" s="67">
        <v>-4.5396837626345903</v>
      </c>
    </row>
    <row r="28" spans="1:21" ht="12" thickBot="1">
      <c r="A28" s="46"/>
      <c r="B28" s="35" t="s">
        <v>26</v>
      </c>
      <c r="C28" s="36"/>
      <c r="D28" s="64">
        <v>1560771.0822000001</v>
      </c>
      <c r="E28" s="64">
        <v>1708750</v>
      </c>
      <c r="F28" s="65">
        <v>91.339931657644499</v>
      </c>
      <c r="G28" s="66"/>
      <c r="H28" s="66"/>
      <c r="I28" s="64">
        <v>80332.751300000004</v>
      </c>
      <c r="J28" s="65">
        <v>5.1469912670835898</v>
      </c>
      <c r="K28" s="66"/>
      <c r="L28" s="66"/>
      <c r="M28" s="66"/>
      <c r="N28" s="64">
        <v>20581717.6644</v>
      </c>
      <c r="O28" s="64">
        <v>123327131.20370001</v>
      </c>
      <c r="P28" s="64">
        <v>61475</v>
      </c>
      <c r="Q28" s="64">
        <v>68251</v>
      </c>
      <c r="R28" s="65">
        <v>-9.9280596621295008</v>
      </c>
      <c r="S28" s="64">
        <v>25.3887121952013</v>
      </c>
      <c r="T28" s="64">
        <v>26.289569853921599</v>
      </c>
      <c r="U28" s="67">
        <v>-3.54826054899516</v>
      </c>
    </row>
    <row r="29" spans="1:21" ht="12" thickBot="1">
      <c r="A29" s="46"/>
      <c r="B29" s="35" t="s">
        <v>27</v>
      </c>
      <c r="C29" s="36"/>
      <c r="D29" s="64">
        <v>792850.64910000004</v>
      </c>
      <c r="E29" s="64">
        <v>858367</v>
      </c>
      <c r="F29" s="65">
        <v>92.367326458263193</v>
      </c>
      <c r="G29" s="66"/>
      <c r="H29" s="66"/>
      <c r="I29" s="64">
        <v>126151.57339999999</v>
      </c>
      <c r="J29" s="65">
        <v>15.9111395750511</v>
      </c>
      <c r="K29" s="66"/>
      <c r="L29" s="66"/>
      <c r="M29" s="66"/>
      <c r="N29" s="64">
        <v>13680808.9925</v>
      </c>
      <c r="O29" s="64">
        <v>88635033.856199995</v>
      </c>
      <c r="P29" s="64">
        <v>105303</v>
      </c>
      <c r="Q29" s="64">
        <v>116533</v>
      </c>
      <c r="R29" s="65">
        <v>-9.6367552538765793</v>
      </c>
      <c r="S29" s="64">
        <v>7.5292313523831202</v>
      </c>
      <c r="T29" s="64">
        <v>7.6613893815485703</v>
      </c>
      <c r="U29" s="67">
        <v>-1.75526588279984</v>
      </c>
    </row>
    <row r="30" spans="1:21" ht="12" thickBot="1">
      <c r="A30" s="46"/>
      <c r="B30" s="35" t="s">
        <v>28</v>
      </c>
      <c r="C30" s="36"/>
      <c r="D30" s="64">
        <v>2581763.8960000002</v>
      </c>
      <c r="E30" s="64">
        <v>2487130</v>
      </c>
      <c r="F30" s="65">
        <v>103.804943690117</v>
      </c>
      <c r="G30" s="66"/>
      <c r="H30" s="66"/>
      <c r="I30" s="64">
        <v>440650.92460000003</v>
      </c>
      <c r="J30" s="65">
        <v>17.067824260875</v>
      </c>
      <c r="K30" s="66"/>
      <c r="L30" s="66"/>
      <c r="M30" s="66"/>
      <c r="N30" s="64">
        <v>24434177.7577</v>
      </c>
      <c r="O30" s="64">
        <v>174423292.00409999</v>
      </c>
      <c r="P30" s="64">
        <v>129319</v>
      </c>
      <c r="Q30" s="64">
        <v>129554</v>
      </c>
      <c r="R30" s="65">
        <v>-0.18139154329468399</v>
      </c>
      <c r="S30" s="64">
        <v>19.964304518284202</v>
      </c>
      <c r="T30" s="64">
        <v>20.600035978819601</v>
      </c>
      <c r="U30" s="67">
        <v>-3.18434063131608</v>
      </c>
    </row>
    <row r="31" spans="1:21" ht="12" thickBot="1">
      <c r="A31" s="46"/>
      <c r="B31" s="35" t="s">
        <v>29</v>
      </c>
      <c r="C31" s="36"/>
      <c r="D31" s="64">
        <v>783498.27690000006</v>
      </c>
      <c r="E31" s="64">
        <v>1207478</v>
      </c>
      <c r="F31" s="65">
        <v>64.887167873866005</v>
      </c>
      <c r="G31" s="66"/>
      <c r="H31" s="66"/>
      <c r="I31" s="64">
        <v>38537.850899999998</v>
      </c>
      <c r="J31" s="65">
        <v>4.9186899366874703</v>
      </c>
      <c r="K31" s="66"/>
      <c r="L31" s="66"/>
      <c r="M31" s="66"/>
      <c r="N31" s="64">
        <v>19481090.148699999</v>
      </c>
      <c r="O31" s="64">
        <v>135991945.2604</v>
      </c>
      <c r="P31" s="64">
        <v>27081</v>
      </c>
      <c r="Q31" s="64">
        <v>30828</v>
      </c>
      <c r="R31" s="65">
        <v>-12.154534838458501</v>
      </c>
      <c r="S31" s="64">
        <v>28.931659720837501</v>
      </c>
      <c r="T31" s="64">
        <v>29.9527023128325</v>
      </c>
      <c r="U31" s="67">
        <v>-3.52915319012833</v>
      </c>
    </row>
    <row r="32" spans="1:21" ht="12" thickBot="1">
      <c r="A32" s="46"/>
      <c r="B32" s="35" t="s">
        <v>30</v>
      </c>
      <c r="C32" s="36"/>
      <c r="D32" s="64">
        <v>148430.79620000001</v>
      </c>
      <c r="E32" s="64">
        <v>170918</v>
      </c>
      <c r="F32" s="65">
        <v>86.843279350331699</v>
      </c>
      <c r="G32" s="66"/>
      <c r="H32" s="66"/>
      <c r="I32" s="64">
        <v>32807.440999999999</v>
      </c>
      <c r="J32" s="65">
        <v>22.102853208302101</v>
      </c>
      <c r="K32" s="66"/>
      <c r="L32" s="66"/>
      <c r="M32" s="66"/>
      <c r="N32" s="64">
        <v>2561055.6395</v>
      </c>
      <c r="O32" s="64">
        <v>20261721.6259</v>
      </c>
      <c r="P32" s="64">
        <v>25155</v>
      </c>
      <c r="Q32" s="64">
        <v>25375</v>
      </c>
      <c r="R32" s="65">
        <v>-0.86699507389163</v>
      </c>
      <c r="S32" s="64">
        <v>5.9006478314450401</v>
      </c>
      <c r="T32" s="64">
        <v>5.3390630778325097</v>
      </c>
      <c r="U32" s="67">
        <v>9.5173406319861495</v>
      </c>
    </row>
    <row r="33" spans="1:21" ht="12" thickBot="1">
      <c r="A33" s="46"/>
      <c r="B33" s="35" t="s">
        <v>31</v>
      </c>
      <c r="C33" s="36"/>
      <c r="D33" s="64">
        <v>132.81469999999999</v>
      </c>
      <c r="E33" s="66"/>
      <c r="F33" s="66"/>
      <c r="G33" s="66"/>
      <c r="H33" s="66"/>
      <c r="I33" s="64">
        <v>27.679099999999998</v>
      </c>
      <c r="J33" s="65">
        <v>20.8403889027344</v>
      </c>
      <c r="K33" s="66"/>
      <c r="L33" s="66"/>
      <c r="M33" s="66"/>
      <c r="N33" s="64">
        <v>2356.0834</v>
      </c>
      <c r="O33" s="64">
        <v>17268.403600000001</v>
      </c>
      <c r="P33" s="64">
        <v>28</v>
      </c>
      <c r="Q33" s="64">
        <v>20</v>
      </c>
      <c r="R33" s="65">
        <v>40</v>
      </c>
      <c r="S33" s="64">
        <v>4.7433821428571399</v>
      </c>
      <c r="T33" s="64">
        <v>5.854705</v>
      </c>
      <c r="U33" s="67">
        <v>-23.428912612835799</v>
      </c>
    </row>
    <row r="34" spans="1:21" ht="12" thickBot="1">
      <c r="A34" s="46"/>
      <c r="B34" s="35" t="s">
        <v>40</v>
      </c>
      <c r="C34" s="3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4">
        <v>25.9</v>
      </c>
      <c r="P34" s="66"/>
      <c r="Q34" s="66"/>
      <c r="R34" s="66"/>
      <c r="S34" s="66"/>
      <c r="T34" s="66"/>
      <c r="U34" s="68"/>
    </row>
    <row r="35" spans="1:21" ht="12" thickBot="1">
      <c r="A35" s="46"/>
      <c r="B35" s="35" t="s">
        <v>32</v>
      </c>
      <c r="C35" s="36"/>
      <c r="D35" s="64">
        <v>254593.35620000001</v>
      </c>
      <c r="E35" s="64">
        <v>277538</v>
      </c>
      <c r="F35" s="65">
        <v>91.732791978035493</v>
      </c>
      <c r="G35" s="66"/>
      <c r="H35" s="66"/>
      <c r="I35" s="64">
        <v>32619.2209</v>
      </c>
      <c r="J35" s="65">
        <v>12.8122828446377</v>
      </c>
      <c r="K35" s="66"/>
      <c r="L35" s="66"/>
      <c r="M35" s="66"/>
      <c r="N35" s="64">
        <v>4000257.3958999999</v>
      </c>
      <c r="O35" s="64">
        <v>17663263.370200001</v>
      </c>
      <c r="P35" s="64">
        <v>17672</v>
      </c>
      <c r="Q35" s="64">
        <v>24666</v>
      </c>
      <c r="R35" s="65">
        <v>-28.3548204005514</v>
      </c>
      <c r="S35" s="64">
        <v>14.406595529651399</v>
      </c>
      <c r="T35" s="64">
        <v>14.843407804265</v>
      </c>
      <c r="U35" s="67">
        <v>-3.0320298346303498</v>
      </c>
    </row>
    <row r="36" spans="1:21" ht="12" thickBot="1">
      <c r="A36" s="46"/>
      <c r="B36" s="35" t="s">
        <v>41</v>
      </c>
      <c r="C36" s="36"/>
      <c r="D36" s="66"/>
      <c r="E36" s="64">
        <v>1470786</v>
      </c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8"/>
    </row>
    <row r="37" spans="1:21" ht="12" thickBot="1">
      <c r="A37" s="46"/>
      <c r="B37" s="35" t="s">
        <v>42</v>
      </c>
      <c r="C37" s="36"/>
      <c r="D37" s="66"/>
      <c r="E37" s="64">
        <v>528028</v>
      </c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8"/>
    </row>
    <row r="38" spans="1:21" ht="12" thickBot="1">
      <c r="A38" s="46"/>
      <c r="B38" s="35" t="s">
        <v>43</v>
      </c>
      <c r="C38" s="36"/>
      <c r="D38" s="66"/>
      <c r="E38" s="64">
        <v>568834</v>
      </c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8"/>
    </row>
    <row r="39" spans="1:21" ht="12" customHeight="1" thickBot="1">
      <c r="A39" s="46"/>
      <c r="B39" s="35" t="s">
        <v>33</v>
      </c>
      <c r="C39" s="36"/>
      <c r="D39" s="64">
        <v>766779.91830000002</v>
      </c>
      <c r="E39" s="64">
        <v>1087915</v>
      </c>
      <c r="F39" s="65">
        <v>70.481601807126495</v>
      </c>
      <c r="G39" s="66"/>
      <c r="H39" s="66"/>
      <c r="I39" s="64">
        <v>41866.5052</v>
      </c>
      <c r="J39" s="65">
        <v>5.4600419495623598</v>
      </c>
      <c r="K39" s="66"/>
      <c r="L39" s="66"/>
      <c r="M39" s="66"/>
      <c r="N39" s="64">
        <v>7887776.1347000003</v>
      </c>
      <c r="O39" s="64">
        <v>49854592.863799997</v>
      </c>
      <c r="P39" s="64">
        <v>999</v>
      </c>
      <c r="Q39" s="64">
        <v>616</v>
      </c>
      <c r="R39" s="65">
        <v>62.175324675324703</v>
      </c>
      <c r="S39" s="64">
        <v>767.54746576576599</v>
      </c>
      <c r="T39" s="64">
        <v>676.83566639610399</v>
      </c>
      <c r="U39" s="67">
        <v>11.8183960491825</v>
      </c>
    </row>
    <row r="40" spans="1:21" ht="12" thickBot="1">
      <c r="A40" s="46"/>
      <c r="B40" s="35" t="s">
        <v>34</v>
      </c>
      <c r="C40" s="36"/>
      <c r="D40" s="64">
        <v>558684.94880000001</v>
      </c>
      <c r="E40" s="64">
        <v>1513708</v>
      </c>
      <c r="F40" s="65">
        <v>36.908369963031198</v>
      </c>
      <c r="G40" s="66"/>
      <c r="H40" s="66"/>
      <c r="I40" s="64">
        <v>32239.592199999999</v>
      </c>
      <c r="J40" s="65">
        <v>5.7706212184966601</v>
      </c>
      <c r="K40" s="66"/>
      <c r="L40" s="66"/>
      <c r="M40" s="66"/>
      <c r="N40" s="64">
        <v>7591592.4074999997</v>
      </c>
      <c r="O40" s="64">
        <v>63915746.880900003</v>
      </c>
      <c r="P40" s="64">
        <v>2811</v>
      </c>
      <c r="Q40" s="64">
        <v>2294</v>
      </c>
      <c r="R40" s="65">
        <v>22.5370531822145</v>
      </c>
      <c r="S40" s="64">
        <v>198.74953710423301</v>
      </c>
      <c r="T40" s="64">
        <v>195.5939407585</v>
      </c>
      <c r="U40" s="67">
        <v>1.58772512968321</v>
      </c>
    </row>
    <row r="41" spans="1:21" ht="12" thickBot="1">
      <c r="A41" s="46"/>
      <c r="B41" s="35" t="s">
        <v>44</v>
      </c>
      <c r="C41" s="36"/>
      <c r="D41" s="66"/>
      <c r="E41" s="64">
        <v>473681</v>
      </c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8"/>
    </row>
    <row r="42" spans="1:21" ht="12" thickBot="1">
      <c r="A42" s="46"/>
      <c r="B42" s="35" t="s">
        <v>45</v>
      </c>
      <c r="C42" s="36"/>
      <c r="D42" s="66"/>
      <c r="E42" s="64">
        <v>177569</v>
      </c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8"/>
    </row>
    <row r="43" spans="1:21" ht="12" thickBot="1">
      <c r="A43" s="47"/>
      <c r="B43" s="35" t="s">
        <v>35</v>
      </c>
      <c r="C43" s="36"/>
      <c r="D43" s="69">
        <v>74786.369500000001</v>
      </c>
      <c r="E43" s="70"/>
      <c r="F43" s="70"/>
      <c r="G43" s="70"/>
      <c r="H43" s="70"/>
      <c r="I43" s="69">
        <v>7661.4637000000002</v>
      </c>
      <c r="J43" s="71">
        <v>10.2444653366948</v>
      </c>
      <c r="K43" s="70"/>
      <c r="L43" s="70"/>
      <c r="M43" s="70"/>
      <c r="N43" s="69">
        <v>1568454.7790999999</v>
      </c>
      <c r="O43" s="69">
        <v>6367599.3800999997</v>
      </c>
      <c r="P43" s="69">
        <v>95</v>
      </c>
      <c r="Q43" s="69">
        <v>80</v>
      </c>
      <c r="R43" s="71">
        <v>18.75</v>
      </c>
      <c r="S43" s="69">
        <v>787.22494210526304</v>
      </c>
      <c r="T43" s="69">
        <v>506.67538000000002</v>
      </c>
      <c r="U43" s="72">
        <v>35.637788781818102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37:C37"/>
    <mergeCell ref="B38:C38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30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49" t="s">
        <v>53</v>
      </c>
      <c r="B1" s="49" t="s">
        <v>36</v>
      </c>
      <c r="C1" s="49" t="s">
        <v>37</v>
      </c>
      <c r="D1" s="49" t="s">
        <v>38</v>
      </c>
      <c r="E1" s="49" t="s">
        <v>39</v>
      </c>
      <c r="F1" s="49" t="s">
        <v>46</v>
      </c>
      <c r="G1" s="49" t="s">
        <v>39</v>
      </c>
      <c r="H1" s="49" t="s">
        <v>47</v>
      </c>
    </row>
    <row r="2" spans="1:8">
      <c r="A2" s="48" t="s">
        <v>71</v>
      </c>
      <c r="B2" s="48">
        <v>12</v>
      </c>
      <c r="C2" s="48">
        <v>111895</v>
      </c>
      <c r="D2" s="48">
        <v>1049945.2350675201</v>
      </c>
      <c r="E2" s="48">
        <v>1001231.59411453</v>
      </c>
      <c r="F2" s="48">
        <v>48713.640952991504</v>
      </c>
      <c r="G2" s="48">
        <v>1001231.59411453</v>
      </c>
      <c r="H2" s="48">
        <v>4.6396363663537797E-2</v>
      </c>
    </row>
    <row r="3" spans="1:8">
      <c r="A3" s="48" t="s">
        <v>72</v>
      </c>
      <c r="B3" s="48">
        <v>13</v>
      </c>
      <c r="C3" s="48">
        <v>20105.828000000001</v>
      </c>
      <c r="D3" s="48">
        <v>162404.78520480299</v>
      </c>
      <c r="E3" s="48">
        <v>125157.504120286</v>
      </c>
      <c r="F3" s="48">
        <v>37247.281084517097</v>
      </c>
      <c r="G3" s="48">
        <v>125157.504120286</v>
      </c>
      <c r="H3" s="48">
        <v>0.22934842121521101</v>
      </c>
    </row>
    <row r="4" spans="1:8">
      <c r="A4" s="48" t="s">
        <v>73</v>
      </c>
      <c r="B4" s="48">
        <v>14</v>
      </c>
      <c r="C4" s="48">
        <v>175569</v>
      </c>
      <c r="D4" s="48">
        <v>261169.879852137</v>
      </c>
      <c r="E4" s="48">
        <v>192014.60104444399</v>
      </c>
      <c r="F4" s="48">
        <v>69155.278807692303</v>
      </c>
      <c r="G4" s="48">
        <v>192014.60104444399</v>
      </c>
      <c r="H4" s="48">
        <v>0.264790407097653</v>
      </c>
    </row>
    <row r="5" spans="1:8">
      <c r="A5" s="48" t="s">
        <v>74</v>
      </c>
      <c r="B5" s="48">
        <v>15</v>
      </c>
      <c r="C5" s="48">
        <v>4179</v>
      </c>
      <c r="D5" s="48">
        <v>60197.834258520503</v>
      </c>
      <c r="E5" s="48">
        <v>44637.5886375236</v>
      </c>
      <c r="F5" s="48">
        <v>15560.2456209969</v>
      </c>
      <c r="G5" s="48">
        <v>44637.5886375236</v>
      </c>
      <c r="H5" s="48">
        <v>0.25848514008283402</v>
      </c>
    </row>
    <row r="6" spans="1:8">
      <c r="A6" s="48" t="s">
        <v>75</v>
      </c>
      <c r="B6" s="48">
        <v>16</v>
      </c>
      <c r="C6" s="48">
        <v>2728</v>
      </c>
      <c r="D6" s="48">
        <v>164151.98073760699</v>
      </c>
      <c r="E6" s="48">
        <v>150867.125430769</v>
      </c>
      <c r="F6" s="48">
        <v>13284.8553068376</v>
      </c>
      <c r="G6" s="48">
        <v>150867.125430769</v>
      </c>
      <c r="H6" s="48">
        <v>8.0930216297987495E-2</v>
      </c>
    </row>
    <row r="7" spans="1:8">
      <c r="A7" s="48" t="s">
        <v>76</v>
      </c>
      <c r="B7" s="48">
        <v>17</v>
      </c>
      <c r="C7" s="48">
        <v>21390</v>
      </c>
      <c r="D7" s="48">
        <v>337985.07734700898</v>
      </c>
      <c r="E7" s="48">
        <v>253022.85732906</v>
      </c>
      <c r="F7" s="48">
        <v>84962.220017948697</v>
      </c>
      <c r="G7" s="48">
        <v>253022.85732906</v>
      </c>
      <c r="H7" s="48">
        <v>0.25137861317681298</v>
      </c>
    </row>
    <row r="8" spans="1:8">
      <c r="A8" s="48" t="s">
        <v>77</v>
      </c>
      <c r="B8" s="48">
        <v>18</v>
      </c>
      <c r="C8" s="48">
        <v>70044</v>
      </c>
      <c r="D8" s="48">
        <v>195498.59245897399</v>
      </c>
      <c r="E8" s="48">
        <v>159376.98142734999</v>
      </c>
      <c r="F8" s="48">
        <v>36121.611031623899</v>
      </c>
      <c r="G8" s="48">
        <v>159376.98142734999</v>
      </c>
      <c r="H8" s="48">
        <v>0.184766604082861</v>
      </c>
    </row>
    <row r="9" spans="1:8">
      <c r="A9" s="48" t="s">
        <v>78</v>
      </c>
      <c r="B9" s="48">
        <v>19</v>
      </c>
      <c r="C9" s="48">
        <v>21235</v>
      </c>
      <c r="D9" s="48">
        <v>96326.102821367502</v>
      </c>
      <c r="E9" s="48">
        <v>78726.211370085497</v>
      </c>
      <c r="F9" s="48">
        <v>17599.891451282099</v>
      </c>
      <c r="G9" s="48">
        <v>78726.211370085497</v>
      </c>
      <c r="H9" s="48">
        <v>0.18271154895491101</v>
      </c>
    </row>
    <row r="10" spans="1:8">
      <c r="A10" s="48" t="s">
        <v>79</v>
      </c>
      <c r="B10" s="48">
        <v>21</v>
      </c>
      <c r="C10" s="48">
        <v>535943</v>
      </c>
      <c r="D10" s="48">
        <v>2647864.7560000001</v>
      </c>
      <c r="E10" s="48">
        <v>2474956.6494999998</v>
      </c>
      <c r="F10" s="48">
        <v>172908.10649999999</v>
      </c>
      <c r="G10" s="48">
        <v>2474956.6494999998</v>
      </c>
      <c r="H10" s="48">
        <v>6.5300958482941499E-2</v>
      </c>
    </row>
    <row r="11" spans="1:8">
      <c r="A11" s="48" t="s">
        <v>80</v>
      </c>
      <c r="B11" s="48">
        <v>22</v>
      </c>
      <c r="C11" s="48">
        <v>309523.43099999998</v>
      </c>
      <c r="D11" s="48">
        <v>5337986.8996709399</v>
      </c>
      <c r="E11" s="48">
        <v>7400311.9117393196</v>
      </c>
      <c r="F11" s="48">
        <v>-2062325.0120683799</v>
      </c>
      <c r="G11" s="48">
        <v>7400311.9117393196</v>
      </c>
      <c r="H11" s="48">
        <v>-0.38634883352664401</v>
      </c>
    </row>
    <row r="12" spans="1:8">
      <c r="A12" s="48" t="s">
        <v>81</v>
      </c>
      <c r="B12" s="48">
        <v>23</v>
      </c>
      <c r="C12" s="48">
        <v>343286.30900000001</v>
      </c>
      <c r="D12" s="48">
        <v>2588689.2969</v>
      </c>
      <c r="E12" s="48">
        <v>2221278.7719000001</v>
      </c>
      <c r="F12" s="48">
        <v>367410.52500000002</v>
      </c>
      <c r="G12" s="48">
        <v>2221278.7719000001</v>
      </c>
      <c r="H12" s="48">
        <v>0.14192917065790001</v>
      </c>
    </row>
    <row r="13" spans="1:8">
      <c r="A13" s="48" t="s">
        <v>82</v>
      </c>
      <c r="B13" s="48">
        <v>24</v>
      </c>
      <c r="C13" s="48">
        <v>37382</v>
      </c>
      <c r="D13" s="48">
        <v>1084839.97336325</v>
      </c>
      <c r="E13" s="48">
        <v>992959.49315470096</v>
      </c>
      <c r="F13" s="48">
        <v>91880.480208547</v>
      </c>
      <c r="G13" s="48">
        <v>992959.49315470096</v>
      </c>
      <c r="H13" s="48">
        <v>8.4694961897188295E-2</v>
      </c>
    </row>
    <row r="14" spans="1:8">
      <c r="A14" s="48" t="s">
        <v>83</v>
      </c>
      <c r="B14" s="48">
        <v>25</v>
      </c>
      <c r="C14" s="48">
        <v>98640</v>
      </c>
      <c r="D14" s="48">
        <v>1637105.4961999999</v>
      </c>
      <c r="E14" s="48">
        <v>1602216.1233999999</v>
      </c>
      <c r="F14" s="48">
        <v>34889.372799999997</v>
      </c>
      <c r="G14" s="48">
        <v>1602216.1233999999</v>
      </c>
      <c r="H14" s="48">
        <v>2.1311621566834998E-2</v>
      </c>
    </row>
    <row r="15" spans="1:8">
      <c r="A15" s="48" t="s">
        <v>84</v>
      </c>
      <c r="B15" s="48">
        <v>26</v>
      </c>
      <c r="C15" s="48">
        <v>71643</v>
      </c>
      <c r="D15" s="48">
        <v>510916.52534014097</v>
      </c>
      <c r="E15" s="48">
        <v>443727.49850510602</v>
      </c>
      <c r="F15" s="48">
        <v>67189.026835035198</v>
      </c>
      <c r="G15" s="48">
        <v>443727.49850510602</v>
      </c>
      <c r="H15" s="48">
        <v>0.13150685777936899</v>
      </c>
    </row>
    <row r="16" spans="1:8">
      <c r="A16" s="48" t="s">
        <v>85</v>
      </c>
      <c r="B16" s="48">
        <v>27</v>
      </c>
      <c r="C16" s="48">
        <v>260621.77</v>
      </c>
      <c r="D16" s="48">
        <v>1633480.4686141601</v>
      </c>
      <c r="E16" s="48">
        <v>1425801.0172920399</v>
      </c>
      <c r="F16" s="48">
        <v>207679.45132212399</v>
      </c>
      <c r="G16" s="48">
        <v>1425801.0172920399</v>
      </c>
      <c r="H16" s="48">
        <v>0.127139231421799</v>
      </c>
    </row>
    <row r="17" spans="1:8">
      <c r="A17" s="48" t="s">
        <v>86</v>
      </c>
      <c r="B17" s="48">
        <v>29</v>
      </c>
      <c r="C17" s="48">
        <v>253471</v>
      </c>
      <c r="D17" s="48">
        <v>3202858.9755846201</v>
      </c>
      <c r="E17" s="48">
        <v>2925291.45705726</v>
      </c>
      <c r="F17" s="48">
        <v>277567.51852734998</v>
      </c>
      <c r="G17" s="48">
        <v>2925291.45705726</v>
      </c>
      <c r="H17" s="48">
        <v>8.6662422742695505E-2</v>
      </c>
    </row>
    <row r="18" spans="1:8">
      <c r="A18" s="48" t="s">
        <v>87</v>
      </c>
      <c r="B18" s="48">
        <v>31</v>
      </c>
      <c r="C18" s="48">
        <v>80713.869000000006</v>
      </c>
      <c r="D18" s="48">
        <v>775665.77627844305</v>
      </c>
      <c r="E18" s="48">
        <v>658079.89240141201</v>
      </c>
      <c r="F18" s="48">
        <v>117585.883877031</v>
      </c>
      <c r="G18" s="48">
        <v>658079.89240141201</v>
      </c>
      <c r="H18" s="48">
        <v>0.15159349229148</v>
      </c>
    </row>
    <row r="19" spans="1:8">
      <c r="A19" s="48" t="s">
        <v>88</v>
      </c>
      <c r="B19" s="48">
        <v>32</v>
      </c>
      <c r="C19" s="48">
        <v>33337.462</v>
      </c>
      <c r="D19" s="48">
        <v>616366.22178764804</v>
      </c>
      <c r="E19" s="48">
        <v>560422.94731605996</v>
      </c>
      <c r="F19" s="48">
        <v>55943.274471588898</v>
      </c>
      <c r="G19" s="48">
        <v>560422.94731605996</v>
      </c>
      <c r="H19" s="48">
        <v>9.0763043940559299E-2</v>
      </c>
    </row>
    <row r="20" spans="1:8">
      <c r="A20" s="48" t="s">
        <v>89</v>
      </c>
      <c r="B20" s="48">
        <v>33</v>
      </c>
      <c r="C20" s="48">
        <v>44074.578000000001</v>
      </c>
      <c r="D20" s="48">
        <v>541623.91565786197</v>
      </c>
      <c r="E20" s="48">
        <v>436254.13899165503</v>
      </c>
      <c r="F20" s="48">
        <v>105369.77666620701</v>
      </c>
      <c r="G20" s="48">
        <v>436254.13899165503</v>
      </c>
      <c r="H20" s="48">
        <v>0.19454417284773001</v>
      </c>
    </row>
    <row r="21" spans="1:8">
      <c r="A21" s="48" t="s">
        <v>90</v>
      </c>
      <c r="B21" s="48">
        <v>34</v>
      </c>
      <c r="C21" s="48">
        <v>79058.350000000006</v>
      </c>
      <c r="D21" s="48">
        <v>423173.51286621299</v>
      </c>
      <c r="E21" s="48">
        <v>322814.30022633699</v>
      </c>
      <c r="F21" s="48">
        <v>100359.212639876</v>
      </c>
      <c r="G21" s="48">
        <v>322814.30022633699</v>
      </c>
      <c r="H21" s="48">
        <v>0.237158540382475</v>
      </c>
    </row>
    <row r="22" spans="1:8">
      <c r="A22" s="48" t="s">
        <v>91</v>
      </c>
      <c r="B22" s="48">
        <v>35</v>
      </c>
      <c r="C22" s="48">
        <v>68578.926999999996</v>
      </c>
      <c r="D22" s="48">
        <v>1560771.0813053299</v>
      </c>
      <c r="E22" s="48">
        <v>1480438.3276988899</v>
      </c>
      <c r="F22" s="48">
        <v>80332.753606439699</v>
      </c>
      <c r="G22" s="48">
        <v>1480438.3276988899</v>
      </c>
      <c r="H22" s="48">
        <v>5.1469914178096099E-2</v>
      </c>
    </row>
    <row r="23" spans="1:8">
      <c r="A23" s="48" t="s">
        <v>92</v>
      </c>
      <c r="B23" s="48">
        <v>36</v>
      </c>
      <c r="C23" s="48">
        <v>122545.33</v>
      </c>
      <c r="D23" s="48">
        <v>792850.65062212397</v>
      </c>
      <c r="E23" s="48">
        <v>666699.03115113697</v>
      </c>
      <c r="F23" s="48">
        <v>126151.619470987</v>
      </c>
      <c r="G23" s="48">
        <v>666699.03115113697</v>
      </c>
      <c r="H23" s="48">
        <v>0.15911145355307499</v>
      </c>
    </row>
    <row r="24" spans="1:8">
      <c r="A24" s="48" t="s">
        <v>93</v>
      </c>
      <c r="B24" s="48">
        <v>37</v>
      </c>
      <c r="C24" s="48">
        <v>284030.84600000002</v>
      </c>
      <c r="D24" s="48">
        <v>2581763.83697611</v>
      </c>
      <c r="E24" s="48">
        <v>2141112.9563262602</v>
      </c>
      <c r="F24" s="48">
        <v>440650.88064984902</v>
      </c>
      <c r="G24" s="48">
        <v>2141112.9563262602</v>
      </c>
      <c r="H24" s="48">
        <v>0.170678229487466</v>
      </c>
    </row>
    <row r="25" spans="1:8">
      <c r="A25" s="48" t="s">
        <v>94</v>
      </c>
      <c r="B25" s="48">
        <v>38</v>
      </c>
      <c r="C25" s="48">
        <v>158326.696</v>
      </c>
      <c r="D25" s="48">
        <v>783498.18897256604</v>
      </c>
      <c r="E25" s="48">
        <v>744960.33810530999</v>
      </c>
      <c r="F25" s="48">
        <v>38537.850867256602</v>
      </c>
      <c r="G25" s="48">
        <v>744960.33810530999</v>
      </c>
      <c r="H25" s="48">
        <v>4.9186904845042401E-2</v>
      </c>
    </row>
    <row r="26" spans="1:8">
      <c r="A26" s="48" t="s">
        <v>95</v>
      </c>
      <c r="B26" s="48">
        <v>39</v>
      </c>
      <c r="C26" s="48">
        <v>70359.293000000005</v>
      </c>
      <c r="D26" s="48">
        <v>148430.72087982</v>
      </c>
      <c r="E26" s="48">
        <v>115623.372284779</v>
      </c>
      <c r="F26" s="48">
        <v>32807.348595040901</v>
      </c>
      <c r="G26" s="48">
        <v>115623.372284779</v>
      </c>
      <c r="H26" s="48">
        <v>0.22102802169642499</v>
      </c>
    </row>
    <row r="27" spans="1:8">
      <c r="A27" s="48" t="s">
        <v>96</v>
      </c>
      <c r="B27" s="48">
        <v>40</v>
      </c>
      <c r="C27" s="48">
        <v>40.19</v>
      </c>
      <c r="D27" s="48">
        <v>132.81460000000001</v>
      </c>
      <c r="E27" s="48">
        <v>105.1356</v>
      </c>
      <c r="F27" s="48">
        <v>27.678999999999998</v>
      </c>
      <c r="G27" s="48">
        <v>105.1356</v>
      </c>
      <c r="H27" s="48">
        <v>0.20840329301146099</v>
      </c>
    </row>
    <row r="28" spans="1:8">
      <c r="A28" s="48" t="s">
        <v>97</v>
      </c>
      <c r="B28" s="48">
        <v>42</v>
      </c>
      <c r="C28" s="48">
        <v>14692.566000000001</v>
      </c>
      <c r="D28" s="48">
        <v>254593.3554</v>
      </c>
      <c r="E28" s="48">
        <v>221974.13939999999</v>
      </c>
      <c r="F28" s="48">
        <v>32619.216</v>
      </c>
      <c r="G28" s="48">
        <v>221974.13939999999</v>
      </c>
      <c r="H28" s="48">
        <v>0.12812280960259501</v>
      </c>
    </row>
    <row r="29" spans="1:8">
      <c r="A29" s="48" t="s">
        <v>98</v>
      </c>
      <c r="B29" s="48">
        <v>75</v>
      </c>
      <c r="C29" s="48">
        <v>1316</v>
      </c>
      <c r="D29" s="48">
        <v>766779.91452991497</v>
      </c>
      <c r="E29" s="48">
        <v>724913.40854700899</v>
      </c>
      <c r="F29" s="48">
        <v>41866.505982905997</v>
      </c>
      <c r="G29" s="48">
        <v>724913.40854700899</v>
      </c>
      <c r="H29" s="48">
        <v>5.4600420785112597E-2</v>
      </c>
    </row>
    <row r="30" spans="1:8">
      <c r="A30" s="48" t="s">
        <v>99</v>
      </c>
      <c r="B30" s="48">
        <v>76</v>
      </c>
      <c r="C30" s="48">
        <v>2874</v>
      </c>
      <c r="D30" s="48">
        <v>558684.93883418804</v>
      </c>
      <c r="E30" s="48">
        <v>526445.35990085499</v>
      </c>
      <c r="F30" s="48">
        <v>32239.578933333301</v>
      </c>
      <c r="G30" s="48">
        <v>526445.35990085499</v>
      </c>
      <c r="H30" s="48">
        <v>5.7706189468088899E-2</v>
      </c>
    </row>
    <row r="31" spans="1:8">
      <c r="A31" s="48" t="s">
        <v>100</v>
      </c>
      <c r="B31" s="48">
        <v>99</v>
      </c>
      <c r="C31" s="48">
        <v>96</v>
      </c>
      <c r="D31" s="48">
        <v>74786.369412298605</v>
      </c>
      <c r="E31" s="48">
        <v>67124.904969366893</v>
      </c>
      <c r="F31" s="48">
        <v>7661.4644429317004</v>
      </c>
      <c r="G31" s="48">
        <v>67124.904969366893</v>
      </c>
      <c r="H31" s="48">
        <v>0.10244466342113601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2013-09-20T01:55:11Z</dcterms:modified>
</cp:coreProperties>
</file>