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30" l="1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<sst xmlns="http://schemas.openxmlformats.org/spreadsheetml/2006/main" count="144" uniqueCount="101">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</sst>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charset val="1"/>
    </font>
    <font>
      <b/>
      <sz val="9"/>
      <color indexed="64"/>
      <name val="宋体"/>
      <charset val="134"/>
    </font>
    <font>
      <sz val="9"/>
      <color indexed="64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  <xf numFmtId="0" fontId="29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31" fillId="0" borderId="0" xfId="45" applyNumberFormat="1" applyFont="1"/>
    <xf numFmtId="0" fontId="30" fillId="0" borderId="0" xfId="45" applyNumberFormat="1" applyFont="1"/>
    <xf numFmtId="0" fontId="20" fillId="0" borderId="0" xfId="0" applyFont="1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3" xfId="45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cid:97aae13713" TargetMode="External"/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38" Type="http://schemas.openxmlformats.org/officeDocument/2006/relationships/image" Target="cid:dc21cebf13" TargetMode="External"/><Relationship Id="rId16" Type="http://schemas.openxmlformats.org/officeDocument/2006/relationships/image" Target="cid:7dde59d613" TargetMode="External"/><Relationship Id="rId107" Type="http://schemas.openxmlformats.org/officeDocument/2006/relationships/hyperlink" Target="cid:847633e8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28" Type="http://schemas.openxmlformats.org/officeDocument/2006/relationships/image" Target="cid:b8b36ae913" TargetMode="External"/><Relationship Id="rId144" Type="http://schemas.openxmlformats.org/officeDocument/2006/relationships/image" Target="cid:e2636a6713" TargetMode="External"/><Relationship Id="rId5" Type="http://schemas.openxmlformats.org/officeDocument/2006/relationships/hyperlink" Target="cid:738f7e472" TargetMode="External"/><Relationship Id="rId90" Type="http://schemas.openxmlformats.org/officeDocument/2006/relationships/image" Target="cid:3c6fa8b013" TargetMode="External"/><Relationship Id="rId95" Type="http://schemas.openxmlformats.org/officeDocument/2006/relationships/hyperlink" Target="cid:56290cc82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18" Type="http://schemas.openxmlformats.org/officeDocument/2006/relationships/image" Target="cid:9ef219cb13" TargetMode="External"/><Relationship Id="rId134" Type="http://schemas.openxmlformats.org/officeDocument/2006/relationships/image" Target="cid:c8af4f1913" TargetMode="External"/><Relationship Id="rId139" Type="http://schemas.openxmlformats.org/officeDocument/2006/relationships/hyperlink" Target="cid:dc24c3602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3" Type="http://schemas.openxmlformats.org/officeDocument/2006/relationships/image" Target="cid:650096f0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Relationship Id="rId67" Type="http://schemas.openxmlformats.org/officeDocument/2006/relationships/hyperlink" Target="cid:39227402" TargetMode="External"/><Relationship Id="rId103" Type="http://schemas.openxmlformats.org/officeDocument/2006/relationships/hyperlink" Target="cid:7a31edb12" TargetMode="External"/><Relationship Id="rId108" Type="http://schemas.openxmlformats.org/officeDocument/2006/relationships/image" Target="cid:8476340b13" TargetMode="External"/><Relationship Id="rId116" Type="http://schemas.openxmlformats.org/officeDocument/2006/relationships/image" Target="cid:9917345813" TargetMode="External"/><Relationship Id="rId124" Type="http://schemas.openxmlformats.org/officeDocument/2006/relationships/image" Target="cid:b896ad6d13" TargetMode="External"/><Relationship Id="rId129" Type="http://schemas.openxmlformats.org/officeDocument/2006/relationships/hyperlink" Target="cid:bd29a17a2" TargetMode="External"/><Relationship Id="rId137" Type="http://schemas.openxmlformats.org/officeDocument/2006/relationships/hyperlink" Target="cid:dc21ce9c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40" Type="http://schemas.openxmlformats.org/officeDocument/2006/relationships/image" Target="cid:dc24c38713" TargetMode="External"/><Relationship Id="rId145" Type="http://schemas.openxmlformats.org/officeDocument/2006/relationships/hyperlink" Target="cid:e293c4ee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127" Type="http://schemas.openxmlformats.org/officeDocument/2006/relationships/hyperlink" Target="cid:b8b36ac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dc1f67392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141" Type="http://schemas.openxmlformats.org/officeDocument/2006/relationships/hyperlink" Target="cid:e12978772" TargetMode="External"/><Relationship Id="rId146" Type="http://schemas.openxmlformats.org/officeDocument/2006/relationships/image" Target="cid:e293c519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" Type="http://schemas.openxmlformats.org/officeDocument/2006/relationships/hyperlink" Target="cid:883d552c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K13" sqref="K13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2.25" style="26" bestFit="1" customWidth="1"/>
    <col min="7" max="7" width="10.5" style="1" bestFit="1" customWidth="1"/>
    <col min="8" max="8" width="9" style="26"/>
    <col min="9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>
      <c r="A2" s="11" t="s">
        <v>3</v>
      </c>
      <c r="B2" s="12"/>
      <c r="C2" s="31" t="s">
        <v>4</v>
      </c>
      <c r="D2" s="31"/>
      <c r="E2" s="13"/>
      <c r="F2" s="24"/>
      <c r="G2" s="14"/>
      <c r="H2" s="24"/>
      <c r="I2" s="20"/>
      <c r="J2" s="21"/>
      <c r="K2" s="22"/>
      <c r="L2" s="22"/>
    </row>
    <row r="3" spans="1:12">
      <c r="A3" s="32" t="s">
        <v>5</v>
      </c>
      <c r="B3" s="32"/>
      <c r="C3" s="32"/>
      <c r="D3" s="32"/>
      <c r="E3" s="15">
        <f>RA!D7</f>
        <v>15970009.7915</v>
      </c>
      <c r="F3" s="25">
        <f>RA!I7</f>
        <v>1850823.0178</v>
      </c>
      <c r="G3" s="16">
        <f>E3-F3</f>
        <v>14119186.773700001</v>
      </c>
      <c r="H3" s="27">
        <f>RA!J7</f>
        <v>11.589366831729199</v>
      </c>
      <c r="I3" s="20">
        <f>SUM(I4:I39)</f>
        <v>15970014.268440029</v>
      </c>
      <c r="J3" s="21">
        <f>SUM(J4:J39)</f>
        <v>14119186.941102229</v>
      </c>
      <c r="K3" s="22">
        <f>E3-I3</f>
        <v>-4.4769400283694267</v>
      </c>
      <c r="L3" s="22">
        <f>G3-J3</f>
        <v>-0.16740222834050655</v>
      </c>
    </row>
    <row r="4" spans="1:12">
      <c r="A4" s="33">
        <f>RA!A8</f>
        <v>41519</v>
      </c>
      <c r="B4" s="12">
        <v>12</v>
      </c>
      <c r="C4" s="30" t="s">
        <v>6</v>
      </c>
      <c r="D4" s="30"/>
      <c r="E4" s="15">
        <f>RA!D8</f>
        <v>684275.6213</v>
      </c>
      <c r="F4" s="25">
        <f>RA!I8</f>
        <v>141877.82999999999</v>
      </c>
      <c r="G4" s="16">
        <f t="shared" ref="G4:G39" si="0">E4-F4</f>
        <v>542397.79130000004</v>
      </c>
      <c r="H4" s="27">
        <f>RA!J8</f>
        <v>20.734017928398199</v>
      </c>
      <c r="I4" s="20">
        <f>VLOOKUP(B4,RMS!B:D,3,FALSE)</f>
        <v>684276.25011965795</v>
      </c>
      <c r="J4" s="21">
        <f>VLOOKUP(B4,RMS!B:E,4,FALSE)</f>
        <v>542397.787845299</v>
      </c>
      <c r="K4" s="22">
        <f t="shared" ref="K4:K39" si="1">E4-I4</f>
        <v>-0.62881965795531869</v>
      </c>
      <c r="L4" s="22">
        <f t="shared" ref="L4:L39" si="2">G4-J4</f>
        <v>3.4547010436654091E-3</v>
      </c>
    </row>
    <row r="5" spans="1:12">
      <c r="A5" s="33"/>
      <c r="B5" s="12">
        <v>13</v>
      </c>
      <c r="C5" s="30" t="s">
        <v>7</v>
      </c>
      <c r="D5" s="30"/>
      <c r="E5" s="15">
        <f>RA!D9</f>
        <v>180049.39420000001</v>
      </c>
      <c r="F5" s="25">
        <f>RA!I9</f>
        <v>25659.065500000001</v>
      </c>
      <c r="G5" s="16">
        <f t="shared" si="0"/>
        <v>154390.32870000001</v>
      </c>
      <c r="H5" s="27">
        <f>RA!J9</f>
        <v>14.2511257058148</v>
      </c>
      <c r="I5" s="20">
        <f>VLOOKUP(B5,RMS!B:D,3,FALSE)</f>
        <v>180049.466112102</v>
      </c>
      <c r="J5" s="21">
        <f>VLOOKUP(B5,RMS!B:E,4,FALSE)</f>
        <v>154390.35247762699</v>
      </c>
      <c r="K5" s="22">
        <f t="shared" si="1"/>
        <v>-7.1912101993802935E-2</v>
      </c>
      <c r="L5" s="22">
        <f t="shared" si="2"/>
        <v>-2.3777626978699118E-2</v>
      </c>
    </row>
    <row r="6" spans="1:12">
      <c r="A6" s="33"/>
      <c r="B6" s="12">
        <v>14</v>
      </c>
      <c r="C6" s="30" t="s">
        <v>8</v>
      </c>
      <c r="D6" s="30"/>
      <c r="E6" s="15">
        <f>RA!D10</f>
        <v>113689.7757</v>
      </c>
      <c r="F6" s="25">
        <f>RA!I10</f>
        <v>20470.8266</v>
      </c>
      <c r="G6" s="16">
        <f t="shared" si="0"/>
        <v>93218.949099999998</v>
      </c>
      <c r="H6" s="27">
        <f>RA!J10</f>
        <v>18.005864180801598</v>
      </c>
      <c r="I6" s="20">
        <f>VLOOKUP(B6,RMS!B:D,3,FALSE)</f>
        <v>113692.032784615</v>
      </c>
      <c r="J6" s="21">
        <f>VLOOKUP(B6,RMS!B:E,4,FALSE)</f>
        <v>93218.949627350405</v>
      </c>
      <c r="K6" s="22">
        <f t="shared" si="1"/>
        <v>-2.2570846150047146</v>
      </c>
      <c r="L6" s="22">
        <f t="shared" si="2"/>
        <v>-5.2735040662810206E-4</v>
      </c>
    </row>
    <row r="7" spans="1:12">
      <c r="A7" s="33"/>
      <c r="B7" s="12">
        <v>15</v>
      </c>
      <c r="C7" s="30" t="s">
        <v>9</v>
      </c>
      <c r="D7" s="30"/>
      <c r="E7" s="15">
        <f>RA!D11</f>
        <v>51163.256699999998</v>
      </c>
      <c r="F7" s="25">
        <f>RA!I11</f>
        <v>10155.9511</v>
      </c>
      <c r="G7" s="16">
        <f t="shared" si="0"/>
        <v>41007.3056</v>
      </c>
      <c r="H7" s="27">
        <f>RA!J11</f>
        <v>19.8500872599848</v>
      </c>
      <c r="I7" s="20">
        <f>VLOOKUP(B7,RMS!B:D,3,FALSE)</f>
        <v>51163.291996119799</v>
      </c>
      <c r="J7" s="21">
        <f>VLOOKUP(B7,RMS!B:E,4,FALSE)</f>
        <v>41007.305715656898</v>
      </c>
      <c r="K7" s="22">
        <f t="shared" si="1"/>
        <v>-3.5296119800477754E-2</v>
      </c>
      <c r="L7" s="22">
        <f t="shared" si="2"/>
        <v>-1.1565689783310518E-4</v>
      </c>
    </row>
    <row r="8" spans="1:12">
      <c r="A8" s="33"/>
      <c r="B8" s="12">
        <v>16</v>
      </c>
      <c r="C8" s="30" t="s">
        <v>10</v>
      </c>
      <c r="D8" s="30"/>
      <c r="E8" s="15">
        <f>RA!D12</f>
        <v>207800.7985</v>
      </c>
      <c r="F8" s="25">
        <f>RA!I12</f>
        <v>16608.723999999998</v>
      </c>
      <c r="G8" s="16">
        <f t="shared" si="0"/>
        <v>191192.07450000002</v>
      </c>
      <c r="H8" s="27">
        <f>RA!J12</f>
        <v>7.9926179879429098</v>
      </c>
      <c r="I8" s="20">
        <f>VLOOKUP(B8,RMS!B:D,3,FALSE)</f>
        <v>207800.811893162</v>
      </c>
      <c r="J8" s="21">
        <f>VLOOKUP(B8,RMS!B:E,4,FALSE)</f>
        <v>191192.07204957301</v>
      </c>
      <c r="K8" s="22">
        <f t="shared" si="1"/>
        <v>-1.3393161993008107E-2</v>
      </c>
      <c r="L8" s="22">
        <f t="shared" si="2"/>
        <v>2.4504270113538951E-3</v>
      </c>
    </row>
    <row r="9" spans="1:12">
      <c r="A9" s="33"/>
      <c r="B9" s="12">
        <v>17</v>
      </c>
      <c r="C9" s="30" t="s">
        <v>11</v>
      </c>
      <c r="D9" s="30"/>
      <c r="E9" s="15">
        <f>RA!D13</f>
        <v>289266.1262</v>
      </c>
      <c r="F9" s="25">
        <f>RA!I13</f>
        <v>77521.123300000007</v>
      </c>
      <c r="G9" s="16">
        <f t="shared" si="0"/>
        <v>211745.00289999999</v>
      </c>
      <c r="H9" s="27">
        <f>RA!J13</f>
        <v>26.799239965761299</v>
      </c>
      <c r="I9" s="20">
        <f>VLOOKUP(B9,RMS!B:D,3,FALSE)</f>
        <v>289266.36550598301</v>
      </c>
      <c r="J9" s="21">
        <f>VLOOKUP(B9,RMS!B:E,4,FALSE)</f>
        <v>211745.002411111</v>
      </c>
      <c r="K9" s="22">
        <f t="shared" si="1"/>
        <v>-0.23930598300648853</v>
      </c>
      <c r="L9" s="22">
        <f t="shared" si="2"/>
        <v>4.8888899618759751E-4</v>
      </c>
    </row>
    <row r="10" spans="1:12">
      <c r="A10" s="33"/>
      <c r="B10" s="12">
        <v>18</v>
      </c>
      <c r="C10" s="30" t="s">
        <v>12</v>
      </c>
      <c r="D10" s="30"/>
      <c r="E10" s="15">
        <f>RA!D14</f>
        <v>142493.80059999999</v>
      </c>
      <c r="F10" s="25">
        <f>RA!I14</f>
        <v>23208.230500000001</v>
      </c>
      <c r="G10" s="16">
        <f t="shared" si="0"/>
        <v>119285.57009999998</v>
      </c>
      <c r="H10" s="27">
        <f>RA!J14</f>
        <v>16.2871861107479</v>
      </c>
      <c r="I10" s="20">
        <f>VLOOKUP(B10,RMS!B:D,3,FALSE)</f>
        <v>142493.78933760701</v>
      </c>
      <c r="J10" s="21">
        <f>VLOOKUP(B10,RMS!B:E,4,FALSE)</f>
        <v>119285.571637607</v>
      </c>
      <c r="K10" s="22">
        <f t="shared" si="1"/>
        <v>1.1262392974458635E-2</v>
      </c>
      <c r="L10" s="22">
        <f t="shared" si="2"/>
        <v>-1.5376070223283023E-3</v>
      </c>
    </row>
    <row r="11" spans="1:12">
      <c r="A11" s="33"/>
      <c r="B11" s="12">
        <v>19</v>
      </c>
      <c r="C11" s="30" t="s">
        <v>13</v>
      </c>
      <c r="D11" s="30"/>
      <c r="E11" s="15">
        <f>RA!D15</f>
        <v>87163.846399999995</v>
      </c>
      <c r="F11" s="25">
        <f>RA!I15</f>
        <v>12313.901099999999</v>
      </c>
      <c r="G11" s="16">
        <f t="shared" si="0"/>
        <v>74849.945299999992</v>
      </c>
      <c r="H11" s="27">
        <f>RA!J15</f>
        <v>14.127303473381399</v>
      </c>
      <c r="I11" s="20">
        <f>VLOOKUP(B11,RMS!B:D,3,FALSE)</f>
        <v>87163.903018803394</v>
      </c>
      <c r="J11" s="21">
        <f>VLOOKUP(B11,RMS!B:E,4,FALSE)</f>
        <v>74849.947088888905</v>
      </c>
      <c r="K11" s="22">
        <f t="shared" si="1"/>
        <v>-5.6618803399032913E-2</v>
      </c>
      <c r="L11" s="22">
        <f t="shared" si="2"/>
        <v>-1.7888889124151319E-3</v>
      </c>
    </row>
    <row r="12" spans="1:12">
      <c r="A12" s="33"/>
      <c r="B12" s="12">
        <v>21</v>
      </c>
      <c r="C12" s="30" t="s">
        <v>14</v>
      </c>
      <c r="D12" s="30"/>
      <c r="E12" s="15">
        <f>RA!D16</f>
        <v>750819.86640000006</v>
      </c>
      <c r="F12" s="25">
        <f>RA!I16</f>
        <v>67719.451499999996</v>
      </c>
      <c r="G12" s="16">
        <f t="shared" si="0"/>
        <v>683100.41490000009</v>
      </c>
      <c r="H12" s="27">
        <f>RA!J16</f>
        <v>9.0194005953383201</v>
      </c>
      <c r="I12" s="20">
        <f>VLOOKUP(B12,RMS!B:D,3,FALSE)</f>
        <v>750819.61690000002</v>
      </c>
      <c r="J12" s="21">
        <f>VLOOKUP(B12,RMS!B:E,4,FALSE)</f>
        <v>683100.41489999997</v>
      </c>
      <c r="K12" s="22">
        <f t="shared" si="1"/>
        <v>0.24950000003445894</v>
      </c>
      <c r="L12" s="22">
        <f t="shared" si="2"/>
        <v>0</v>
      </c>
    </row>
    <row r="13" spans="1:12">
      <c r="A13" s="33"/>
      <c r="B13" s="12">
        <v>22</v>
      </c>
      <c r="C13" s="30" t="s">
        <v>15</v>
      </c>
      <c r="D13" s="30"/>
      <c r="E13" s="15">
        <f>RA!D17</f>
        <v>590928.01489999995</v>
      </c>
      <c r="F13" s="25">
        <f>RA!I17</f>
        <v>71954.783200000005</v>
      </c>
      <c r="G13" s="16">
        <f t="shared" si="0"/>
        <v>518973.23169999995</v>
      </c>
      <c r="H13" s="27">
        <f>RA!J17</f>
        <v>12.176573353384899</v>
      </c>
      <c r="I13" s="20">
        <f>VLOOKUP(B13,RMS!B:D,3,FALSE)</f>
        <v>590928.04967350396</v>
      </c>
      <c r="J13" s="21">
        <f>VLOOKUP(B13,RMS!B:E,4,FALSE)</f>
        <v>518973.23298205098</v>
      </c>
      <c r="K13" s="22">
        <f t="shared" si="1"/>
        <v>-3.4773504012264311E-2</v>
      </c>
      <c r="L13" s="22">
        <f t="shared" si="2"/>
        <v>-1.2820510310120881E-3</v>
      </c>
    </row>
    <row r="14" spans="1:12">
      <c r="A14" s="33"/>
      <c r="B14" s="12">
        <v>23</v>
      </c>
      <c r="C14" s="30" t="s">
        <v>16</v>
      </c>
      <c r="D14" s="30"/>
      <c r="E14" s="15">
        <f>RA!D18</f>
        <v>1397894.6558000001</v>
      </c>
      <c r="F14" s="25">
        <f>RA!I18</f>
        <v>203405.58790000001</v>
      </c>
      <c r="G14" s="16">
        <f t="shared" si="0"/>
        <v>1194489.0679000001</v>
      </c>
      <c r="H14" s="27">
        <f>RA!J18</f>
        <v>14.550852387628099</v>
      </c>
      <c r="I14" s="20">
        <f>VLOOKUP(B14,RMS!B:D,3,FALSE)</f>
        <v>1397894.7916000001</v>
      </c>
      <c r="J14" s="21">
        <f>VLOOKUP(B14,RMS!B:E,4,FALSE)</f>
        <v>1194489.0643</v>
      </c>
      <c r="K14" s="22">
        <f t="shared" si="1"/>
        <v>-0.13580000004731119</v>
      </c>
      <c r="L14" s="22">
        <f t="shared" si="2"/>
        <v>3.6000001709908247E-3</v>
      </c>
    </row>
    <row r="15" spans="1:12">
      <c r="A15" s="33"/>
      <c r="B15" s="12">
        <v>24</v>
      </c>
      <c r="C15" s="30" t="s">
        <v>17</v>
      </c>
      <c r="D15" s="30"/>
      <c r="E15" s="15">
        <f>RA!D19</f>
        <v>485137.77289999998</v>
      </c>
      <c r="F15" s="25">
        <f>RA!I19</f>
        <v>50661.397199999999</v>
      </c>
      <c r="G15" s="16">
        <f t="shared" si="0"/>
        <v>434476.37569999998</v>
      </c>
      <c r="H15" s="27">
        <f>RA!J19</f>
        <v>10.442682477013101</v>
      </c>
      <c r="I15" s="20">
        <f>VLOOKUP(B15,RMS!B:D,3,FALSE)</f>
        <v>485137.82854529901</v>
      </c>
      <c r="J15" s="21">
        <f>VLOOKUP(B15,RMS!B:E,4,FALSE)</f>
        <v>434476.37474187999</v>
      </c>
      <c r="K15" s="22">
        <f t="shared" si="1"/>
        <v>-5.56452990276739E-2</v>
      </c>
      <c r="L15" s="22">
        <f t="shared" si="2"/>
        <v>9.5811998471617699E-4</v>
      </c>
    </row>
    <row r="16" spans="1:12">
      <c r="A16" s="33"/>
      <c r="B16" s="12">
        <v>25</v>
      </c>
      <c r="C16" s="30" t="s">
        <v>18</v>
      </c>
      <c r="D16" s="30"/>
      <c r="E16" s="15">
        <f>RA!D20</f>
        <v>1169586.5386000001</v>
      </c>
      <c r="F16" s="25">
        <f>RA!I20</f>
        <v>29388.116900000001</v>
      </c>
      <c r="G16" s="16">
        <f t="shared" si="0"/>
        <v>1140198.4217000001</v>
      </c>
      <c r="H16" s="27">
        <f>RA!J20</f>
        <v>2.5126928132378898</v>
      </c>
      <c r="I16" s="20">
        <f>VLOOKUP(B16,RMS!B:D,3,FALSE)</f>
        <v>1169586.5245000001</v>
      </c>
      <c r="J16" s="21">
        <f>VLOOKUP(B16,RMS!B:E,4,FALSE)</f>
        <v>1140198.4217000001</v>
      </c>
      <c r="K16" s="22">
        <f t="shared" si="1"/>
        <v>1.4100000029429793E-2</v>
      </c>
      <c r="L16" s="22">
        <f t="shared" si="2"/>
        <v>0</v>
      </c>
    </row>
    <row r="17" spans="1:12">
      <c r="A17" s="33"/>
      <c r="B17" s="12">
        <v>26</v>
      </c>
      <c r="C17" s="30" t="s">
        <v>19</v>
      </c>
      <c r="D17" s="30"/>
      <c r="E17" s="15">
        <f>RA!D21</f>
        <v>321049.82829999999</v>
      </c>
      <c r="F17" s="25">
        <f>RA!I21</f>
        <v>39817.921300000002</v>
      </c>
      <c r="G17" s="16">
        <f t="shared" si="0"/>
        <v>281231.90700000001</v>
      </c>
      <c r="H17" s="27">
        <f>RA!J21</f>
        <v>12.402411647699999</v>
      </c>
      <c r="I17" s="20">
        <f>VLOOKUP(B17,RMS!B:D,3,FALSE)</f>
        <v>321049.758487452</v>
      </c>
      <c r="J17" s="21">
        <f>VLOOKUP(B17,RMS!B:E,4,FALSE)</f>
        <v>281231.906915589</v>
      </c>
      <c r="K17" s="22">
        <f t="shared" si="1"/>
        <v>6.9812547997571528E-2</v>
      </c>
      <c r="L17" s="22">
        <f t="shared" si="2"/>
        <v>8.441100362688303E-5</v>
      </c>
    </row>
    <row r="18" spans="1:12">
      <c r="A18" s="33"/>
      <c r="B18" s="12">
        <v>27</v>
      </c>
      <c r="C18" s="30" t="s">
        <v>20</v>
      </c>
      <c r="D18" s="30"/>
      <c r="E18" s="15">
        <f>RA!D22</f>
        <v>999608.08640000003</v>
      </c>
      <c r="F18" s="25">
        <f>RA!I22</f>
        <v>135774.32980000001</v>
      </c>
      <c r="G18" s="16">
        <f t="shared" si="0"/>
        <v>863833.75659999996</v>
      </c>
      <c r="H18" s="27">
        <f>RA!J22</f>
        <v>13.582756246898599</v>
      </c>
      <c r="I18" s="20">
        <f>VLOOKUP(B18,RMS!B:D,3,FALSE)</f>
        <v>999608.28365663695</v>
      </c>
      <c r="J18" s="21">
        <f>VLOOKUP(B18,RMS!B:E,4,FALSE)</f>
        <v>863833.75656814198</v>
      </c>
      <c r="K18" s="22">
        <f t="shared" si="1"/>
        <v>-0.19725663692224771</v>
      </c>
      <c r="L18" s="22">
        <f t="shared" si="2"/>
        <v>3.1857984140515327E-5</v>
      </c>
    </row>
    <row r="19" spans="1:12">
      <c r="A19" s="33"/>
      <c r="B19" s="12">
        <v>29</v>
      </c>
      <c r="C19" s="30" t="s">
        <v>21</v>
      </c>
      <c r="D19" s="30"/>
      <c r="E19" s="15">
        <f>RA!D23</f>
        <v>2741439.6425000001</v>
      </c>
      <c r="F19" s="25">
        <f>RA!I23</f>
        <v>229577.56770000001</v>
      </c>
      <c r="G19" s="16">
        <f t="shared" si="0"/>
        <v>2511862.0748000001</v>
      </c>
      <c r="H19" s="27">
        <f>RA!J23</f>
        <v>8.3743433246132497</v>
      </c>
      <c r="I19" s="20">
        <f>VLOOKUP(B19,RMS!B:D,3,FALSE)</f>
        <v>2741441.00719915</v>
      </c>
      <c r="J19" s="21">
        <f>VLOOKUP(B19,RMS!B:E,4,FALSE)</f>
        <v>2511862.1163017098</v>
      </c>
      <c r="K19" s="22">
        <f t="shared" si="1"/>
        <v>-1.3646991499699652</v>
      </c>
      <c r="L19" s="22">
        <f t="shared" si="2"/>
        <v>-4.1501709725707769E-2</v>
      </c>
    </row>
    <row r="20" spans="1:12">
      <c r="A20" s="33"/>
      <c r="B20" s="12">
        <v>31</v>
      </c>
      <c r="C20" s="30" t="s">
        <v>22</v>
      </c>
      <c r="D20" s="30"/>
      <c r="E20" s="15">
        <f>RA!D24</f>
        <v>279482.43219999998</v>
      </c>
      <c r="F20" s="25">
        <f>RA!I24</f>
        <v>-2993.8699000000001</v>
      </c>
      <c r="G20" s="16">
        <f t="shared" si="0"/>
        <v>282476.30209999997</v>
      </c>
      <c r="H20" s="27">
        <f>RA!J24</f>
        <v>-1.0712193522981699</v>
      </c>
      <c r="I20" s="20">
        <f>VLOOKUP(B20,RMS!B:D,3,FALSE)</f>
        <v>279482.43969599903</v>
      </c>
      <c r="J20" s="21">
        <f>VLOOKUP(B20,RMS!B:E,4,FALSE)</f>
        <v>282476.29253807</v>
      </c>
      <c r="K20" s="22">
        <f t="shared" si="1"/>
        <v>-7.4959990452043712E-3</v>
      </c>
      <c r="L20" s="22">
        <f t="shared" si="2"/>
        <v>9.5619299681857228E-3</v>
      </c>
    </row>
    <row r="21" spans="1:12">
      <c r="A21" s="33"/>
      <c r="B21" s="12">
        <v>32</v>
      </c>
      <c r="C21" s="30" t="s">
        <v>23</v>
      </c>
      <c r="D21" s="30"/>
      <c r="E21" s="15">
        <f>RA!D25</f>
        <v>191899.10630000001</v>
      </c>
      <c r="F21" s="25">
        <f>RA!I25</f>
        <v>20740.149700000002</v>
      </c>
      <c r="G21" s="16">
        <f t="shared" si="0"/>
        <v>171158.9566</v>
      </c>
      <c r="H21" s="27">
        <f>RA!J25</f>
        <v>10.8078406928985</v>
      </c>
      <c r="I21" s="20">
        <f>VLOOKUP(B21,RMS!B:D,3,FALSE)</f>
        <v>191899.10223459601</v>
      </c>
      <c r="J21" s="21">
        <f>VLOOKUP(B21,RMS!B:E,4,FALSE)</f>
        <v>171158.98787650699</v>
      </c>
      <c r="K21" s="22">
        <f t="shared" si="1"/>
        <v>4.0654040058143437E-3</v>
      </c>
      <c r="L21" s="22">
        <f t="shared" si="2"/>
        <v>-3.1276506982976571E-2</v>
      </c>
    </row>
    <row r="22" spans="1:12">
      <c r="A22" s="33"/>
      <c r="B22" s="12">
        <v>33</v>
      </c>
      <c r="C22" s="30" t="s">
        <v>24</v>
      </c>
      <c r="D22" s="30"/>
      <c r="E22" s="15">
        <f>RA!D26</f>
        <v>507985.98930000002</v>
      </c>
      <c r="F22" s="25">
        <f>RA!I26</f>
        <v>89052.565499999997</v>
      </c>
      <c r="G22" s="16">
        <f t="shared" si="0"/>
        <v>418933.42379999999</v>
      </c>
      <c r="H22" s="27">
        <f>RA!J26</f>
        <v>17.530516072444001</v>
      </c>
      <c r="I22" s="20">
        <f>VLOOKUP(B22,RMS!B:D,3,FALSE)</f>
        <v>507985.97461191303</v>
      </c>
      <c r="J22" s="21">
        <f>VLOOKUP(B22,RMS!B:E,4,FALSE)</f>
        <v>418933.683730966</v>
      </c>
      <c r="K22" s="22">
        <f t="shared" si="1"/>
        <v>1.4688086987007409E-2</v>
      </c>
      <c r="L22" s="22">
        <f t="shared" si="2"/>
        <v>-0.25993096601450816</v>
      </c>
    </row>
    <row r="23" spans="1:12">
      <c r="A23" s="33"/>
      <c r="B23" s="12">
        <v>34</v>
      </c>
      <c r="C23" s="30" t="s">
        <v>25</v>
      </c>
      <c r="D23" s="30"/>
      <c r="E23" s="15">
        <f>RA!D27</f>
        <v>305268.46269999997</v>
      </c>
      <c r="F23" s="25">
        <f>RA!I27</f>
        <v>88373.664900000003</v>
      </c>
      <c r="G23" s="16">
        <f t="shared" si="0"/>
        <v>216894.79779999997</v>
      </c>
      <c r="H23" s="27">
        <f>RA!J27</f>
        <v>28.949490595380801</v>
      </c>
      <c r="I23" s="20">
        <f>VLOOKUP(B23,RMS!B:D,3,FALSE)</f>
        <v>305268.44807535002</v>
      </c>
      <c r="J23" s="21">
        <f>VLOOKUP(B23,RMS!B:E,4,FALSE)</f>
        <v>216894.791330893</v>
      </c>
      <c r="K23" s="22">
        <f t="shared" si="1"/>
        <v>1.4624649949837476E-2</v>
      </c>
      <c r="L23" s="22">
        <f t="shared" si="2"/>
        <v>6.4691069710534066E-3</v>
      </c>
    </row>
    <row r="24" spans="1:12">
      <c r="A24" s="33"/>
      <c r="B24" s="12">
        <v>35</v>
      </c>
      <c r="C24" s="30" t="s">
        <v>26</v>
      </c>
      <c r="D24" s="30"/>
      <c r="E24" s="15">
        <f>RA!D28</f>
        <v>875474.57239999995</v>
      </c>
      <c r="F24" s="25">
        <f>RA!I28</f>
        <v>57995.463900000002</v>
      </c>
      <c r="G24" s="16">
        <f t="shared" si="0"/>
        <v>817479.10849999997</v>
      </c>
      <c r="H24" s="27">
        <f>RA!J28</f>
        <v>6.6244601189287504</v>
      </c>
      <c r="I24" s="20">
        <f>VLOOKUP(B24,RMS!B:D,3,FALSE)</f>
        <v>875474.57220798696</v>
      </c>
      <c r="J24" s="21">
        <f>VLOOKUP(B24,RMS!B:E,4,FALSE)</f>
        <v>817479.10373968002</v>
      </c>
      <c r="K24" s="22">
        <f t="shared" si="1"/>
        <v>1.9201298709958792E-4</v>
      </c>
      <c r="L24" s="22">
        <f t="shared" si="2"/>
        <v>4.7603199491277337E-3</v>
      </c>
    </row>
    <row r="25" spans="1:12">
      <c r="A25" s="33"/>
      <c r="B25" s="12">
        <v>36</v>
      </c>
      <c r="C25" s="30" t="s">
        <v>27</v>
      </c>
      <c r="D25" s="30"/>
      <c r="E25" s="15">
        <f>RA!D29</f>
        <v>676171.68940000003</v>
      </c>
      <c r="F25" s="25">
        <f>RA!I29</f>
        <v>109990.4117</v>
      </c>
      <c r="G25" s="16">
        <f t="shared" si="0"/>
        <v>566181.27769999998</v>
      </c>
      <c r="H25" s="27">
        <f>RA!J29</f>
        <v>16.266639586404398</v>
      </c>
      <c r="I25" s="20">
        <f>VLOOKUP(B25,RMS!B:D,3,FALSE)</f>
        <v>676171.68698584102</v>
      </c>
      <c r="J25" s="21">
        <f>VLOOKUP(B25,RMS!B:E,4,FALSE)</f>
        <v>566181.23510258202</v>
      </c>
      <c r="K25" s="22">
        <f t="shared" si="1"/>
        <v>2.4141590110957623E-3</v>
      </c>
      <c r="L25" s="22">
        <f t="shared" si="2"/>
        <v>4.2597417952492833E-2</v>
      </c>
    </row>
    <row r="26" spans="1:12">
      <c r="A26" s="33"/>
      <c r="B26" s="12">
        <v>37</v>
      </c>
      <c r="C26" s="30" t="s">
        <v>28</v>
      </c>
      <c r="D26" s="30"/>
      <c r="E26" s="15">
        <f>RA!D30</f>
        <v>1025263.4847</v>
      </c>
      <c r="F26" s="25">
        <f>RA!I30</f>
        <v>173078.45139999999</v>
      </c>
      <c r="G26" s="16">
        <f t="shared" si="0"/>
        <v>852185.03330000001</v>
      </c>
      <c r="H26" s="27">
        <f>RA!J30</f>
        <v>16.881363082061199</v>
      </c>
      <c r="I26" s="20">
        <f>VLOOKUP(B26,RMS!B:D,3,FALSE)</f>
        <v>1025263.46900442</v>
      </c>
      <c r="J26" s="21">
        <f>VLOOKUP(B26,RMS!B:E,4,FALSE)</f>
        <v>852185.01993478904</v>
      </c>
      <c r="K26" s="22">
        <f t="shared" si="1"/>
        <v>1.569558004848659E-2</v>
      </c>
      <c r="L26" s="22">
        <f t="shared" si="2"/>
        <v>1.3365210965275764E-2</v>
      </c>
    </row>
    <row r="27" spans="1:12">
      <c r="A27" s="33"/>
      <c r="B27" s="12">
        <v>38</v>
      </c>
      <c r="C27" s="30" t="s">
        <v>29</v>
      </c>
      <c r="D27" s="30"/>
      <c r="E27" s="15">
        <f>RA!D31</f>
        <v>748174.98979999998</v>
      </c>
      <c r="F27" s="25">
        <f>RA!I31</f>
        <v>46467.128599999996</v>
      </c>
      <c r="G27" s="16">
        <f t="shared" si="0"/>
        <v>701707.86119999993</v>
      </c>
      <c r="H27" s="27">
        <f>RA!J31</f>
        <v>6.2107300074841403</v>
      </c>
      <c r="I27" s="20">
        <f>VLOOKUP(B27,RMS!B:D,3,FALSE)</f>
        <v>748174.87316017703</v>
      </c>
      <c r="J27" s="21">
        <f>VLOOKUP(B27,RMS!B:E,4,FALSE)</f>
        <v>701707.91951415897</v>
      </c>
      <c r="K27" s="22">
        <f t="shared" si="1"/>
        <v>0.11663982295431197</v>
      </c>
      <c r="L27" s="22">
        <f t="shared" si="2"/>
        <v>-5.8314159046858549E-2</v>
      </c>
    </row>
    <row r="28" spans="1:12">
      <c r="A28" s="33"/>
      <c r="B28" s="12">
        <v>39</v>
      </c>
      <c r="C28" s="30" t="s">
        <v>30</v>
      </c>
      <c r="D28" s="30"/>
      <c r="E28" s="15">
        <f>RA!D32</f>
        <v>133392.63219999999</v>
      </c>
      <c r="F28" s="25">
        <f>RA!I32</f>
        <v>33294.105199999998</v>
      </c>
      <c r="G28" s="16">
        <f t="shared" si="0"/>
        <v>100098.527</v>
      </c>
      <c r="H28" s="27">
        <f>RA!J32</f>
        <v>24.959478384144202</v>
      </c>
      <c r="I28" s="20">
        <f>VLOOKUP(B28,RMS!B:D,3,FALSE)</f>
        <v>133392.534389698</v>
      </c>
      <c r="J28" s="21">
        <f>VLOOKUP(B28,RMS!B:E,4,FALSE)</f>
        <v>100098.55265446899</v>
      </c>
      <c r="K28" s="22">
        <f t="shared" si="1"/>
        <v>9.7810301987919956E-2</v>
      </c>
      <c r="L28" s="22">
        <f t="shared" si="2"/>
        <v>-2.5654468990978785E-2</v>
      </c>
    </row>
    <row r="29" spans="1:12">
      <c r="A29" s="33"/>
      <c r="B29" s="12">
        <v>40</v>
      </c>
      <c r="C29" s="30" t="s">
        <v>31</v>
      </c>
      <c r="D29" s="30"/>
      <c r="E29" s="15">
        <f>RA!D33</f>
        <v>34.359099999999998</v>
      </c>
      <c r="F29" s="25">
        <f>RA!I33</f>
        <v>6.4827000000000004</v>
      </c>
      <c r="G29" s="16">
        <f t="shared" si="0"/>
        <v>27.876399999999997</v>
      </c>
      <c r="H29" s="27">
        <f>RA!J33</f>
        <v>18.8674907084295</v>
      </c>
      <c r="I29" s="20">
        <f>VLOOKUP(B29,RMS!B:D,3,FALSE)</f>
        <v>34.359099999999998</v>
      </c>
      <c r="J29" s="21">
        <f>VLOOKUP(B29,RMS!B:E,4,FALSE)</f>
        <v>27.8764</v>
      </c>
      <c r="K29" s="22">
        <f t="shared" si="1"/>
        <v>0</v>
      </c>
      <c r="L29" s="22">
        <f t="shared" si="2"/>
        <v>0</v>
      </c>
    </row>
    <row r="30" spans="1:12">
      <c r="A30" s="33"/>
      <c r="B30" s="12">
        <v>41</v>
      </c>
      <c r="C30" s="30" t="s">
        <v>40</v>
      </c>
      <c r="D30" s="30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33"/>
      <c r="B31" s="12">
        <v>42</v>
      </c>
      <c r="C31" s="30" t="s">
        <v>32</v>
      </c>
      <c r="D31" s="30"/>
      <c r="E31" s="15">
        <f>RA!D35</f>
        <v>174170.09419999999</v>
      </c>
      <c r="F31" s="25">
        <f>RA!I35</f>
        <v>17458.491399999999</v>
      </c>
      <c r="G31" s="16">
        <f t="shared" si="0"/>
        <v>156711.60279999999</v>
      </c>
      <c r="H31" s="27">
        <f>RA!J35</f>
        <v>10.0238169360765</v>
      </c>
      <c r="I31" s="20">
        <f>VLOOKUP(B31,RMS!B:D,3,FALSE)</f>
        <v>174170.09359999999</v>
      </c>
      <c r="J31" s="21">
        <f>VLOOKUP(B31,RMS!B:E,4,FALSE)</f>
        <v>156711.4129</v>
      </c>
      <c r="K31" s="22">
        <f t="shared" si="1"/>
        <v>5.9999999939464033E-4</v>
      </c>
      <c r="L31" s="22">
        <f t="shared" si="2"/>
        <v>0.18989999999757856</v>
      </c>
    </row>
    <row r="32" spans="1:12">
      <c r="A32" s="33"/>
      <c r="B32" s="12">
        <v>71</v>
      </c>
      <c r="C32" s="30" t="s">
        <v>41</v>
      </c>
      <c r="D32" s="30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33"/>
      <c r="B33" s="12">
        <v>72</v>
      </c>
      <c r="C33" s="30" t="s">
        <v>42</v>
      </c>
      <c r="D33" s="30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33"/>
      <c r="B34" s="12">
        <v>73</v>
      </c>
      <c r="C34" s="30" t="s">
        <v>43</v>
      </c>
      <c r="D34" s="30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33"/>
      <c r="B35" s="12">
        <v>75</v>
      </c>
      <c r="C35" s="30" t="s">
        <v>33</v>
      </c>
      <c r="D35" s="30"/>
      <c r="E35" s="15">
        <f>RA!D39</f>
        <v>344663.25679999997</v>
      </c>
      <c r="F35" s="25">
        <f>RA!I39</f>
        <v>20086.4126</v>
      </c>
      <c r="G35" s="16">
        <f t="shared" si="0"/>
        <v>324576.84419999999</v>
      </c>
      <c r="H35" s="27">
        <f>RA!J39</f>
        <v>5.8278369404649597</v>
      </c>
      <c r="I35" s="20">
        <f>VLOOKUP(B35,RMS!B:D,3,FALSE)</f>
        <v>344663.25641025603</v>
      </c>
      <c r="J35" s="21">
        <f>VLOOKUP(B35,RMS!B:E,4,FALSE)</f>
        <v>324576.84435897402</v>
      </c>
      <c r="K35" s="22">
        <f t="shared" si="1"/>
        <v>3.8974394556134939E-4</v>
      </c>
      <c r="L35" s="22">
        <f t="shared" si="2"/>
        <v>-1.5897402772679925E-4</v>
      </c>
    </row>
    <row r="36" spans="1:12">
      <c r="A36" s="33"/>
      <c r="B36" s="12">
        <v>76</v>
      </c>
      <c r="C36" s="30" t="s">
        <v>34</v>
      </c>
      <c r="D36" s="30"/>
      <c r="E36" s="15">
        <f>RA!D40</f>
        <v>366246.31959999999</v>
      </c>
      <c r="F36" s="25">
        <f>RA!I40</f>
        <v>27661.899300000001</v>
      </c>
      <c r="G36" s="16">
        <f t="shared" si="0"/>
        <v>338584.4203</v>
      </c>
      <c r="H36" s="27">
        <f>RA!J40</f>
        <v>7.5528129075020498</v>
      </c>
      <c r="I36" s="20">
        <f>VLOOKUP(B36,RMS!B:D,3,FALSE)</f>
        <v>366246.31027948699</v>
      </c>
      <c r="J36" s="21">
        <f>VLOOKUP(B36,RMS!B:E,4,FALSE)</f>
        <v>338584.41945640999</v>
      </c>
      <c r="K36" s="22">
        <f t="shared" si="1"/>
        <v>9.3205129960551858E-3</v>
      </c>
      <c r="L36" s="22">
        <f t="shared" si="2"/>
        <v>8.4359000902622938E-4</v>
      </c>
    </row>
    <row r="37" spans="1:12">
      <c r="A37" s="33"/>
      <c r="B37" s="12">
        <v>77</v>
      </c>
      <c r="C37" s="30" t="s">
        <v>44</v>
      </c>
      <c r="D37" s="30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3"/>
      <c r="B38" s="12">
        <v>78</v>
      </c>
      <c r="C38" s="30" t="s">
        <v>45</v>
      </c>
      <c r="D38" s="30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3"/>
      <c r="B39" s="12">
        <v>99</v>
      </c>
      <c r="C39" s="30" t="s">
        <v>35</v>
      </c>
      <c r="D39" s="30"/>
      <c r="E39" s="15">
        <f>RA!D43</f>
        <v>129415.3774</v>
      </c>
      <c r="F39" s="25">
        <f>RA!I43</f>
        <v>13496.8532</v>
      </c>
      <c r="G39" s="16">
        <f t="shared" si="0"/>
        <v>115918.5242</v>
      </c>
      <c r="H39" s="27">
        <f>RA!J43</f>
        <v>10.4290954221643</v>
      </c>
      <c r="I39" s="20">
        <f>VLOOKUP(B39,RMS!B:D,3,FALSE)</f>
        <v>129415.37735420901</v>
      </c>
      <c r="J39" s="21">
        <f>VLOOKUP(B39,RMS!B:E,4,FALSE)</f>
        <v>115918.52430224601</v>
      </c>
      <c r="K39" s="22">
        <f t="shared" si="1"/>
        <v>4.5790991862304509E-5</v>
      </c>
      <c r="L39" s="22">
        <f t="shared" si="2"/>
        <v>-1.0224600555375218E-4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W43"/>
    </sheetView>
  </sheetViews>
  <sheetFormatPr defaultRowHeight="11.25"/>
  <cols>
    <col min="1" max="1" width="7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6" width="9.25" style="1" bestFit="1" customWidth="1"/>
    <col min="17" max="18" width="10.5" style="1" bestFit="1" customWidth="1"/>
    <col min="19" max="20" width="9" style="1"/>
    <col min="21" max="21" width="10.5" style="1" bestFit="1" customWidth="1"/>
    <col min="22" max="22" width="36" style="1" bestFit="1" customWidth="1"/>
    <col min="23" max="16384" width="9" style="1"/>
  </cols>
  <sheetData>
    <row r="1" spans="1:23" ht="12.7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51" t="s">
        <v>54</v>
      </c>
      <c r="W1" s="38"/>
    </row>
    <row r="2" spans="1:23" ht="12.7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51"/>
      <c r="W2" s="38"/>
    </row>
    <row r="3" spans="1:23" ht="23.25" thickBo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52" t="s">
        <v>55</v>
      </c>
      <c r="W3" s="38"/>
    </row>
    <row r="4" spans="1:23" ht="15" thickTop="1" thickBo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50"/>
      <c r="W4" s="38"/>
    </row>
    <row r="5" spans="1:23" ht="15" thickTop="1" thickBot="1">
      <c r="A5" s="53"/>
      <c r="B5" s="54"/>
      <c r="C5" s="55"/>
      <c r="D5" s="56" t="s">
        <v>0</v>
      </c>
      <c r="E5" s="56" t="s">
        <v>56</v>
      </c>
      <c r="F5" s="56" t="s">
        <v>57</v>
      </c>
      <c r="G5" s="56" t="s">
        <v>58</v>
      </c>
      <c r="H5" s="56" t="s">
        <v>59</v>
      </c>
      <c r="I5" s="56" t="s">
        <v>1</v>
      </c>
      <c r="J5" s="56" t="s">
        <v>2</v>
      </c>
      <c r="K5" s="56" t="s">
        <v>60</v>
      </c>
      <c r="L5" s="56" t="s">
        <v>61</v>
      </c>
      <c r="M5" s="56" t="s">
        <v>62</v>
      </c>
      <c r="N5" s="56" t="s">
        <v>63</v>
      </c>
      <c r="O5" s="56" t="s">
        <v>64</v>
      </c>
      <c r="P5" s="56" t="s">
        <v>65</v>
      </c>
      <c r="Q5" s="56" t="s">
        <v>66</v>
      </c>
      <c r="R5" s="56" t="s">
        <v>67</v>
      </c>
      <c r="S5" s="56" t="s">
        <v>68</v>
      </c>
      <c r="T5" s="56" t="s">
        <v>69</v>
      </c>
      <c r="U5" s="57" t="s">
        <v>70</v>
      </c>
      <c r="V5" s="50"/>
      <c r="W5" s="50"/>
    </row>
    <row r="6" spans="1:23" ht="14.25" thickBot="1">
      <c r="A6" s="58" t="s">
        <v>3</v>
      </c>
      <c r="B6" s="39" t="s">
        <v>4</v>
      </c>
      <c r="C6" s="40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  <c r="V6" s="50"/>
      <c r="W6" s="50"/>
    </row>
    <row r="7" spans="1:23" ht="14.25" thickBot="1">
      <c r="A7" s="41" t="s">
        <v>5</v>
      </c>
      <c r="B7" s="42"/>
      <c r="C7" s="43"/>
      <c r="D7" s="60">
        <v>15970009.7915</v>
      </c>
      <c r="E7" s="60">
        <v>17713956</v>
      </c>
      <c r="F7" s="61">
        <v>90.154959126577893</v>
      </c>
      <c r="G7" s="62"/>
      <c r="H7" s="62"/>
      <c r="I7" s="60">
        <v>1850823.0178</v>
      </c>
      <c r="J7" s="61">
        <v>11.589366831729199</v>
      </c>
      <c r="K7" s="62"/>
      <c r="L7" s="62"/>
      <c r="M7" s="62"/>
      <c r="N7" s="60">
        <v>38653894.193599999</v>
      </c>
      <c r="O7" s="60">
        <v>1922431729.8122001</v>
      </c>
      <c r="P7" s="60">
        <v>986687</v>
      </c>
      <c r="Q7" s="60">
        <v>1333058</v>
      </c>
      <c r="R7" s="61">
        <v>-25.983190528844201</v>
      </c>
      <c r="S7" s="60">
        <v>16.185487182358699</v>
      </c>
      <c r="T7" s="60">
        <v>17.016427193790499</v>
      </c>
      <c r="U7" s="63">
        <v>-5.1338585120715496</v>
      </c>
      <c r="V7" s="50"/>
      <c r="W7" s="50"/>
    </row>
    <row r="8" spans="1:23" ht="14.25" thickBot="1">
      <c r="A8" s="44">
        <v>41519</v>
      </c>
      <c r="B8" s="34" t="s">
        <v>6</v>
      </c>
      <c r="C8" s="35"/>
      <c r="D8" s="64">
        <v>684275.6213</v>
      </c>
      <c r="E8" s="64">
        <v>664413</v>
      </c>
      <c r="F8" s="65">
        <v>102.989499197036</v>
      </c>
      <c r="G8" s="66"/>
      <c r="H8" s="66"/>
      <c r="I8" s="64">
        <v>141877.82999999999</v>
      </c>
      <c r="J8" s="65">
        <v>20.734017928398199</v>
      </c>
      <c r="K8" s="66"/>
      <c r="L8" s="66"/>
      <c r="M8" s="66"/>
      <c r="N8" s="64">
        <v>1710862.0876</v>
      </c>
      <c r="O8" s="64">
        <v>61367128.801600002</v>
      </c>
      <c r="P8" s="64">
        <v>31998</v>
      </c>
      <c r="Q8" s="64">
        <v>47976</v>
      </c>
      <c r="R8" s="65">
        <v>-33.304152076038001</v>
      </c>
      <c r="S8" s="64">
        <v>21.3849497249828</v>
      </c>
      <c r="T8" s="64">
        <v>21.397917006419899</v>
      </c>
      <c r="U8" s="67">
        <v>-6.0637418389242997E-2</v>
      </c>
      <c r="V8" s="50"/>
      <c r="W8" s="50"/>
    </row>
    <row r="9" spans="1:23" ht="12" customHeight="1" thickBot="1">
      <c r="A9" s="45"/>
      <c r="B9" s="34" t="s">
        <v>7</v>
      </c>
      <c r="C9" s="35"/>
      <c r="D9" s="64">
        <v>180049.39420000001</v>
      </c>
      <c r="E9" s="64">
        <v>105815</v>
      </c>
      <c r="F9" s="65">
        <v>170.15488749232199</v>
      </c>
      <c r="G9" s="66"/>
      <c r="H9" s="66"/>
      <c r="I9" s="64">
        <v>25659.065500000001</v>
      </c>
      <c r="J9" s="65">
        <v>14.2511257058148</v>
      </c>
      <c r="K9" s="66"/>
      <c r="L9" s="66"/>
      <c r="M9" s="66"/>
      <c r="N9" s="64">
        <v>513534.88339999999</v>
      </c>
      <c r="O9" s="64">
        <v>13929182.157</v>
      </c>
      <c r="P9" s="64">
        <v>11295</v>
      </c>
      <c r="Q9" s="64">
        <v>17198</v>
      </c>
      <c r="R9" s="65">
        <v>-34.323758576578697</v>
      </c>
      <c r="S9" s="64">
        <v>15.9406280832227</v>
      </c>
      <c r="T9" s="64">
        <v>19.390945993720202</v>
      </c>
      <c r="U9" s="67">
        <v>-21.644805289253</v>
      </c>
      <c r="V9" s="50"/>
      <c r="W9" s="50"/>
    </row>
    <row r="10" spans="1:23" ht="14.25" thickBot="1">
      <c r="A10" s="45"/>
      <c r="B10" s="34" t="s">
        <v>8</v>
      </c>
      <c r="C10" s="35"/>
      <c r="D10" s="64">
        <v>113689.7757</v>
      </c>
      <c r="E10" s="64">
        <v>114072</v>
      </c>
      <c r="F10" s="65">
        <v>99.664927151272906</v>
      </c>
      <c r="G10" s="66"/>
      <c r="H10" s="66"/>
      <c r="I10" s="64">
        <v>20470.8266</v>
      </c>
      <c r="J10" s="65">
        <v>18.005864180801598</v>
      </c>
      <c r="K10" s="66"/>
      <c r="L10" s="66"/>
      <c r="M10" s="66"/>
      <c r="N10" s="64">
        <v>324563.74459999998</v>
      </c>
      <c r="O10" s="64">
        <v>18712747.343199998</v>
      </c>
      <c r="P10" s="64">
        <v>91392</v>
      </c>
      <c r="Q10" s="64">
        <v>127383</v>
      </c>
      <c r="R10" s="65">
        <v>-28.2541626433669</v>
      </c>
      <c r="S10" s="64">
        <v>1.24397951352416</v>
      </c>
      <c r="T10" s="64">
        <v>1.65543258441079</v>
      </c>
      <c r="U10" s="67">
        <v>-33.075550393992998</v>
      </c>
      <c r="V10" s="50"/>
      <c r="W10" s="50"/>
    </row>
    <row r="11" spans="1:23" ht="14.25" thickBot="1">
      <c r="A11" s="45"/>
      <c r="B11" s="34" t="s">
        <v>9</v>
      </c>
      <c r="C11" s="35"/>
      <c r="D11" s="64">
        <v>51163.256699999998</v>
      </c>
      <c r="E11" s="64">
        <v>61914</v>
      </c>
      <c r="F11" s="65">
        <v>82.636005911425499</v>
      </c>
      <c r="G11" s="66"/>
      <c r="H11" s="66"/>
      <c r="I11" s="64">
        <v>10155.9511</v>
      </c>
      <c r="J11" s="65">
        <v>19.8500872599848</v>
      </c>
      <c r="K11" s="66"/>
      <c r="L11" s="66"/>
      <c r="M11" s="66"/>
      <c r="N11" s="64">
        <v>130431.2237</v>
      </c>
      <c r="O11" s="64">
        <v>6175733.2721999995</v>
      </c>
      <c r="P11" s="64">
        <v>2722</v>
      </c>
      <c r="Q11" s="64">
        <v>3896</v>
      </c>
      <c r="R11" s="65">
        <v>-30.133470225872699</v>
      </c>
      <c r="S11" s="64">
        <v>18.7962001102131</v>
      </c>
      <c r="T11" s="64">
        <v>20.345987422997901</v>
      </c>
      <c r="U11" s="67">
        <v>-8.2452160739807105</v>
      </c>
      <c r="V11" s="50"/>
      <c r="W11" s="50"/>
    </row>
    <row r="12" spans="1:23" ht="14.25" thickBot="1">
      <c r="A12" s="45"/>
      <c r="B12" s="34" t="s">
        <v>10</v>
      </c>
      <c r="C12" s="35"/>
      <c r="D12" s="64">
        <v>207800.7985</v>
      </c>
      <c r="E12" s="64">
        <v>157478</v>
      </c>
      <c r="F12" s="65">
        <v>131.95544679256801</v>
      </c>
      <c r="G12" s="66"/>
      <c r="H12" s="66"/>
      <c r="I12" s="64">
        <v>16608.723999999998</v>
      </c>
      <c r="J12" s="65">
        <v>7.9926179879429098</v>
      </c>
      <c r="K12" s="66"/>
      <c r="L12" s="66"/>
      <c r="M12" s="66"/>
      <c r="N12" s="64">
        <v>497002.84139999998</v>
      </c>
      <c r="O12" s="64">
        <v>23472841.844900001</v>
      </c>
      <c r="P12" s="64">
        <v>2668</v>
      </c>
      <c r="Q12" s="64">
        <v>4222</v>
      </c>
      <c r="R12" s="65">
        <v>-36.807200378967302</v>
      </c>
      <c r="S12" s="64">
        <v>77.886356259370302</v>
      </c>
      <c r="T12" s="64">
        <v>68.498825888204706</v>
      </c>
      <c r="U12" s="67">
        <v>12.052856009728</v>
      </c>
      <c r="V12" s="50"/>
      <c r="W12" s="50"/>
    </row>
    <row r="13" spans="1:23" ht="14.25" thickBot="1">
      <c r="A13" s="45"/>
      <c r="B13" s="34" t="s">
        <v>11</v>
      </c>
      <c r="C13" s="35"/>
      <c r="D13" s="64">
        <v>289266.1262</v>
      </c>
      <c r="E13" s="64">
        <v>329353</v>
      </c>
      <c r="F13" s="65">
        <v>87.828599162600597</v>
      </c>
      <c r="G13" s="66"/>
      <c r="H13" s="66"/>
      <c r="I13" s="64">
        <v>77521.123300000007</v>
      </c>
      <c r="J13" s="65">
        <v>26.799239965761299</v>
      </c>
      <c r="K13" s="66"/>
      <c r="L13" s="66"/>
      <c r="M13" s="66"/>
      <c r="N13" s="64">
        <v>731218.74459999998</v>
      </c>
      <c r="O13" s="64">
        <v>33737635.452699997</v>
      </c>
      <c r="P13" s="64">
        <v>13112</v>
      </c>
      <c r="Q13" s="64">
        <v>20924</v>
      </c>
      <c r="R13" s="65">
        <v>-37.335117568342604</v>
      </c>
      <c r="S13" s="64">
        <v>22.061174969493599</v>
      </c>
      <c r="T13" s="64">
        <v>21.1218035939591</v>
      </c>
      <c r="U13" s="67">
        <v>4.2580296690156798</v>
      </c>
      <c r="V13" s="50"/>
      <c r="W13" s="50"/>
    </row>
    <row r="14" spans="1:23" ht="14.25" thickBot="1">
      <c r="A14" s="45"/>
      <c r="B14" s="34" t="s">
        <v>12</v>
      </c>
      <c r="C14" s="35"/>
      <c r="D14" s="64">
        <v>142493.80059999999</v>
      </c>
      <c r="E14" s="64">
        <v>194309</v>
      </c>
      <c r="F14" s="65">
        <v>73.333608119026906</v>
      </c>
      <c r="G14" s="66"/>
      <c r="H14" s="66"/>
      <c r="I14" s="64">
        <v>23208.230500000001</v>
      </c>
      <c r="J14" s="65">
        <v>16.2871861107479</v>
      </c>
      <c r="K14" s="66"/>
      <c r="L14" s="66"/>
      <c r="M14" s="66"/>
      <c r="N14" s="64">
        <v>310433.57569999999</v>
      </c>
      <c r="O14" s="64">
        <v>18089539.852899998</v>
      </c>
      <c r="P14" s="64">
        <v>2595</v>
      </c>
      <c r="Q14" s="64">
        <v>3113</v>
      </c>
      <c r="R14" s="65">
        <v>-16.639897205268198</v>
      </c>
      <c r="S14" s="64">
        <v>54.910905818882497</v>
      </c>
      <c r="T14" s="64">
        <v>53.947887921618999</v>
      </c>
      <c r="U14" s="67">
        <v>1.7537825736109101</v>
      </c>
      <c r="V14" s="50"/>
      <c r="W14" s="50"/>
    </row>
    <row r="15" spans="1:23" ht="14.25" thickBot="1">
      <c r="A15" s="45"/>
      <c r="B15" s="34" t="s">
        <v>13</v>
      </c>
      <c r="C15" s="35"/>
      <c r="D15" s="64">
        <v>87163.846399999995</v>
      </c>
      <c r="E15" s="64">
        <v>109064</v>
      </c>
      <c r="F15" s="65">
        <v>79.919906110173898</v>
      </c>
      <c r="G15" s="66"/>
      <c r="H15" s="66"/>
      <c r="I15" s="64">
        <v>12313.901099999999</v>
      </c>
      <c r="J15" s="65">
        <v>14.127303473381399</v>
      </c>
      <c r="K15" s="66"/>
      <c r="L15" s="66"/>
      <c r="M15" s="66"/>
      <c r="N15" s="64">
        <v>210475.0857</v>
      </c>
      <c r="O15" s="64">
        <v>12149008.337300001</v>
      </c>
      <c r="P15" s="64">
        <v>3692</v>
      </c>
      <c r="Q15" s="64">
        <v>5406</v>
      </c>
      <c r="R15" s="65">
        <v>-31.705512393636699</v>
      </c>
      <c r="S15" s="64">
        <v>23.6088424702059</v>
      </c>
      <c r="T15" s="64">
        <v>22.8100701627821</v>
      </c>
      <c r="U15" s="67">
        <v>3.3833607405013599</v>
      </c>
      <c r="V15" s="50"/>
      <c r="W15" s="50"/>
    </row>
    <row r="16" spans="1:23" ht="14.25" thickBot="1">
      <c r="A16" s="45"/>
      <c r="B16" s="34" t="s">
        <v>14</v>
      </c>
      <c r="C16" s="35"/>
      <c r="D16" s="64">
        <v>750819.86640000006</v>
      </c>
      <c r="E16" s="64">
        <v>770413</v>
      </c>
      <c r="F16" s="65">
        <v>97.456801274121801</v>
      </c>
      <c r="G16" s="66"/>
      <c r="H16" s="66"/>
      <c r="I16" s="64">
        <v>67719.451499999996</v>
      </c>
      <c r="J16" s="65">
        <v>9.0194005953383201</v>
      </c>
      <c r="K16" s="66"/>
      <c r="L16" s="66"/>
      <c r="M16" s="66"/>
      <c r="N16" s="64">
        <v>1952229.7757000001</v>
      </c>
      <c r="O16" s="64">
        <v>105565970.4721</v>
      </c>
      <c r="P16" s="64">
        <v>49626</v>
      </c>
      <c r="Q16" s="64">
        <v>77243</v>
      </c>
      <c r="R16" s="65">
        <v>-35.753401602734201</v>
      </c>
      <c r="S16" s="64">
        <v>15.1295664853101</v>
      </c>
      <c r="T16" s="64">
        <v>15.553641227036801</v>
      </c>
      <c r="U16" s="67">
        <v>-2.8029536876577801</v>
      </c>
      <c r="V16" s="50"/>
      <c r="W16" s="50"/>
    </row>
    <row r="17" spans="1:23" ht="12" thickBot="1">
      <c r="A17" s="45"/>
      <c r="B17" s="34" t="s">
        <v>15</v>
      </c>
      <c r="C17" s="35"/>
      <c r="D17" s="64">
        <v>590928.01489999995</v>
      </c>
      <c r="E17" s="64">
        <v>520041</v>
      </c>
      <c r="F17" s="65">
        <v>113.631043494648</v>
      </c>
      <c r="G17" s="66"/>
      <c r="H17" s="66"/>
      <c r="I17" s="64">
        <v>71954.783200000005</v>
      </c>
      <c r="J17" s="65">
        <v>12.176573353384899</v>
      </c>
      <c r="K17" s="66"/>
      <c r="L17" s="66"/>
      <c r="M17" s="66"/>
      <c r="N17" s="64">
        <v>1219883.4759</v>
      </c>
      <c r="O17" s="64">
        <v>73245163.952600002</v>
      </c>
      <c r="P17" s="64">
        <v>15703</v>
      </c>
      <c r="Q17" s="64">
        <v>19605</v>
      </c>
      <c r="R17" s="65">
        <v>-19.903085947462401</v>
      </c>
      <c r="S17" s="64">
        <v>37.631536324269298</v>
      </c>
      <c r="T17" s="64">
        <v>32.081380311145097</v>
      </c>
      <c r="U17" s="67">
        <v>14.7486830335565</v>
      </c>
      <c r="V17" s="49"/>
      <c r="W17" s="49"/>
    </row>
    <row r="18" spans="1:23" ht="12" thickBot="1">
      <c r="A18" s="45"/>
      <c r="B18" s="34" t="s">
        <v>16</v>
      </c>
      <c r="C18" s="35"/>
      <c r="D18" s="64">
        <v>1397894.6558000001</v>
      </c>
      <c r="E18" s="64">
        <v>1557180</v>
      </c>
      <c r="F18" s="65">
        <v>89.7709099654504</v>
      </c>
      <c r="G18" s="66"/>
      <c r="H18" s="66"/>
      <c r="I18" s="64">
        <v>203405.58790000001</v>
      </c>
      <c r="J18" s="65">
        <v>14.550852387628099</v>
      </c>
      <c r="K18" s="66"/>
      <c r="L18" s="66"/>
      <c r="M18" s="66"/>
      <c r="N18" s="64">
        <v>3442612.2686999999</v>
      </c>
      <c r="O18" s="64">
        <v>190973641.8486</v>
      </c>
      <c r="P18" s="64">
        <v>82977</v>
      </c>
      <c r="Q18" s="64">
        <v>121627</v>
      </c>
      <c r="R18" s="65">
        <v>-31.7774836179467</v>
      </c>
      <c r="S18" s="64">
        <v>16.8467726695349</v>
      </c>
      <c r="T18" s="64">
        <v>16.811379158410599</v>
      </c>
      <c r="U18" s="67">
        <v>0.21009075042832101</v>
      </c>
      <c r="V18" s="49"/>
      <c r="W18" s="49"/>
    </row>
    <row r="19" spans="1:23" ht="12" thickBot="1">
      <c r="A19" s="45"/>
      <c r="B19" s="34" t="s">
        <v>17</v>
      </c>
      <c r="C19" s="35"/>
      <c r="D19" s="64">
        <v>485137.77289999998</v>
      </c>
      <c r="E19" s="64">
        <v>588470</v>
      </c>
      <c r="F19" s="65">
        <v>82.440527622478598</v>
      </c>
      <c r="G19" s="66"/>
      <c r="H19" s="66"/>
      <c r="I19" s="64">
        <v>50661.397199999999</v>
      </c>
      <c r="J19" s="65">
        <v>10.442682477013101</v>
      </c>
      <c r="K19" s="66"/>
      <c r="L19" s="66"/>
      <c r="M19" s="66"/>
      <c r="N19" s="64">
        <v>1183490.9308</v>
      </c>
      <c r="O19" s="64">
        <v>65442930.823899999</v>
      </c>
      <c r="P19" s="64">
        <v>11518</v>
      </c>
      <c r="Q19" s="64">
        <v>16470</v>
      </c>
      <c r="R19" s="65">
        <v>-30.066788099575</v>
      </c>
      <c r="S19" s="64">
        <v>42.1199663917347</v>
      </c>
      <c r="T19" s="64">
        <v>42.401527498482103</v>
      </c>
      <c r="U19" s="67">
        <v>-0.66847419613010295</v>
      </c>
      <c r="V19" s="49"/>
      <c r="W19" s="49"/>
    </row>
    <row r="20" spans="1:23" ht="12" thickBot="1">
      <c r="A20" s="45"/>
      <c r="B20" s="34" t="s">
        <v>18</v>
      </c>
      <c r="C20" s="35"/>
      <c r="D20" s="64">
        <v>1169586.5386000001</v>
      </c>
      <c r="E20" s="64">
        <v>1268936</v>
      </c>
      <c r="F20" s="65">
        <v>92.170648369972994</v>
      </c>
      <c r="G20" s="66"/>
      <c r="H20" s="66"/>
      <c r="I20" s="64">
        <v>29388.116900000001</v>
      </c>
      <c r="J20" s="65">
        <v>2.5126928132378898</v>
      </c>
      <c r="K20" s="66"/>
      <c r="L20" s="66"/>
      <c r="M20" s="66"/>
      <c r="N20" s="64">
        <v>2619376.1277999999</v>
      </c>
      <c r="O20" s="64">
        <v>112401779.2184</v>
      </c>
      <c r="P20" s="64">
        <v>40845</v>
      </c>
      <c r="Q20" s="64">
        <v>51534</v>
      </c>
      <c r="R20" s="65">
        <v>-20.7416462917685</v>
      </c>
      <c r="S20" s="64">
        <v>28.634754280817699</v>
      </c>
      <c r="T20" s="64">
        <v>28.132681127022899</v>
      </c>
      <c r="U20" s="67">
        <v>1.75336986960328</v>
      </c>
      <c r="V20" s="49"/>
      <c r="W20" s="49"/>
    </row>
    <row r="21" spans="1:23" ht="12" thickBot="1">
      <c r="A21" s="45"/>
      <c r="B21" s="34" t="s">
        <v>19</v>
      </c>
      <c r="C21" s="35"/>
      <c r="D21" s="64">
        <v>321049.82829999999</v>
      </c>
      <c r="E21" s="64">
        <v>417631</v>
      </c>
      <c r="F21" s="65">
        <v>76.874041510328496</v>
      </c>
      <c r="G21" s="66"/>
      <c r="H21" s="66"/>
      <c r="I21" s="64">
        <v>39817.921300000002</v>
      </c>
      <c r="J21" s="65">
        <v>12.402411647699999</v>
      </c>
      <c r="K21" s="66"/>
      <c r="L21" s="66"/>
      <c r="M21" s="66"/>
      <c r="N21" s="64">
        <v>754900.00120000006</v>
      </c>
      <c r="O21" s="64">
        <v>40278314.909599997</v>
      </c>
      <c r="P21" s="64">
        <v>32250</v>
      </c>
      <c r="Q21" s="64">
        <v>42040</v>
      </c>
      <c r="R21" s="65">
        <v>-23.287345385347301</v>
      </c>
      <c r="S21" s="64">
        <v>9.9550334356589207</v>
      </c>
      <c r="T21" s="64">
        <v>10.3199375095147</v>
      </c>
      <c r="U21" s="67">
        <v>-3.66552333765897</v>
      </c>
      <c r="V21" s="49"/>
      <c r="W21" s="49"/>
    </row>
    <row r="22" spans="1:23" ht="12" thickBot="1">
      <c r="A22" s="45"/>
      <c r="B22" s="34" t="s">
        <v>20</v>
      </c>
      <c r="C22" s="35"/>
      <c r="D22" s="64">
        <v>999608.08640000003</v>
      </c>
      <c r="E22" s="64">
        <v>1010139</v>
      </c>
      <c r="F22" s="65">
        <v>98.957478762823698</v>
      </c>
      <c r="G22" s="66"/>
      <c r="H22" s="66"/>
      <c r="I22" s="64">
        <v>135774.32980000001</v>
      </c>
      <c r="J22" s="65">
        <v>13.582756246898599</v>
      </c>
      <c r="K22" s="66"/>
      <c r="L22" s="66"/>
      <c r="M22" s="66"/>
      <c r="N22" s="64">
        <v>2382316.8025000002</v>
      </c>
      <c r="O22" s="64">
        <v>141879899.11970001</v>
      </c>
      <c r="P22" s="64">
        <v>70200</v>
      </c>
      <c r="Q22" s="64">
        <v>96342</v>
      </c>
      <c r="R22" s="65">
        <v>-27.134583047891901</v>
      </c>
      <c r="S22" s="64">
        <v>14.239431430199399</v>
      </c>
      <c r="T22" s="64">
        <v>14.3520864846069</v>
      </c>
      <c r="U22" s="67">
        <v>-0.79114854381453503</v>
      </c>
      <c r="V22" s="49"/>
      <c r="W22" s="49"/>
    </row>
    <row r="23" spans="1:23" ht="12" thickBot="1">
      <c r="A23" s="45"/>
      <c r="B23" s="34" t="s">
        <v>21</v>
      </c>
      <c r="C23" s="35"/>
      <c r="D23" s="64">
        <v>2741439.6425000001</v>
      </c>
      <c r="E23" s="64">
        <v>2449832</v>
      </c>
      <c r="F23" s="65">
        <v>111.90316897240299</v>
      </c>
      <c r="G23" s="66"/>
      <c r="H23" s="66"/>
      <c r="I23" s="64">
        <v>229577.56770000001</v>
      </c>
      <c r="J23" s="65">
        <v>8.3743433246132497</v>
      </c>
      <c r="K23" s="66"/>
      <c r="L23" s="66"/>
      <c r="M23" s="66"/>
      <c r="N23" s="64">
        <v>7229910.0206000004</v>
      </c>
      <c r="O23" s="64">
        <v>296256985.23540002</v>
      </c>
      <c r="P23" s="64">
        <v>88898</v>
      </c>
      <c r="Q23" s="64">
        <v>131323</v>
      </c>
      <c r="R23" s="65">
        <v>-32.305841322540601</v>
      </c>
      <c r="S23" s="64">
        <v>30.838035079529298</v>
      </c>
      <c r="T23" s="64">
        <v>34.1788595912369</v>
      </c>
      <c r="U23" s="67">
        <v>-10.8334545410943</v>
      </c>
      <c r="V23" s="49"/>
      <c r="W23" s="49"/>
    </row>
    <row r="24" spans="1:23" ht="12" thickBot="1">
      <c r="A24" s="45"/>
      <c r="B24" s="34" t="s">
        <v>22</v>
      </c>
      <c r="C24" s="35"/>
      <c r="D24" s="64">
        <v>279482.43219999998</v>
      </c>
      <c r="E24" s="64">
        <v>350965</v>
      </c>
      <c r="F24" s="65">
        <v>79.632565127576797</v>
      </c>
      <c r="G24" s="66"/>
      <c r="H24" s="66"/>
      <c r="I24" s="64">
        <v>-2993.8699000000001</v>
      </c>
      <c r="J24" s="65">
        <v>-1.0712193522981699</v>
      </c>
      <c r="K24" s="66"/>
      <c r="L24" s="66"/>
      <c r="M24" s="66"/>
      <c r="N24" s="64">
        <v>656296.23109999998</v>
      </c>
      <c r="O24" s="64">
        <v>34390562.015000001</v>
      </c>
      <c r="P24" s="64">
        <v>33110</v>
      </c>
      <c r="Q24" s="64">
        <v>42860</v>
      </c>
      <c r="R24" s="65">
        <v>-22.748483434437698</v>
      </c>
      <c r="S24" s="64">
        <v>8.4410278526124998</v>
      </c>
      <c r="T24" s="64">
        <v>8.7917358586094299</v>
      </c>
      <c r="U24" s="67">
        <v>-4.1548021416417997</v>
      </c>
      <c r="V24" s="49"/>
      <c r="W24" s="49"/>
    </row>
    <row r="25" spans="1:23" ht="12" thickBot="1">
      <c r="A25" s="45"/>
      <c r="B25" s="34" t="s">
        <v>23</v>
      </c>
      <c r="C25" s="35"/>
      <c r="D25" s="64">
        <v>191899.10630000001</v>
      </c>
      <c r="E25" s="64">
        <v>205884</v>
      </c>
      <c r="F25" s="65">
        <v>93.207391686580806</v>
      </c>
      <c r="G25" s="66"/>
      <c r="H25" s="66"/>
      <c r="I25" s="64">
        <v>20740.149700000002</v>
      </c>
      <c r="J25" s="65">
        <v>10.8078406928985</v>
      </c>
      <c r="K25" s="66"/>
      <c r="L25" s="66"/>
      <c r="M25" s="66"/>
      <c r="N25" s="64">
        <v>456170.587</v>
      </c>
      <c r="O25" s="64">
        <v>25239704.080200002</v>
      </c>
      <c r="P25" s="64">
        <v>16176</v>
      </c>
      <c r="Q25" s="64">
        <v>21531</v>
      </c>
      <c r="R25" s="65">
        <v>-24.871116065208302</v>
      </c>
      <c r="S25" s="64">
        <v>11.8631989552423</v>
      </c>
      <c r="T25" s="64">
        <v>12.273999382286</v>
      </c>
      <c r="U25" s="67">
        <v>-3.4628132647319299</v>
      </c>
      <c r="V25" s="49"/>
      <c r="W25" s="49"/>
    </row>
    <row r="26" spans="1:23" ht="12" thickBot="1">
      <c r="A26" s="45"/>
      <c r="B26" s="34" t="s">
        <v>24</v>
      </c>
      <c r="C26" s="35"/>
      <c r="D26" s="64">
        <v>507985.98930000002</v>
      </c>
      <c r="E26" s="64">
        <v>466815</v>
      </c>
      <c r="F26" s="65">
        <v>108.819551492561</v>
      </c>
      <c r="G26" s="66"/>
      <c r="H26" s="66"/>
      <c r="I26" s="64">
        <v>89052.565499999997</v>
      </c>
      <c r="J26" s="65">
        <v>17.530516072444001</v>
      </c>
      <c r="K26" s="66"/>
      <c r="L26" s="66"/>
      <c r="M26" s="66"/>
      <c r="N26" s="64">
        <v>992939.94279999996</v>
      </c>
      <c r="O26" s="64">
        <v>65670199.236000001</v>
      </c>
      <c r="P26" s="64">
        <v>34015</v>
      </c>
      <c r="Q26" s="64">
        <v>43026</v>
      </c>
      <c r="R26" s="65">
        <v>-20.9431506530935</v>
      </c>
      <c r="S26" s="64">
        <v>14.934175784212799</v>
      </c>
      <c r="T26" s="64">
        <v>11.271183784223499</v>
      </c>
      <c r="U26" s="67">
        <v>24.527580583734402</v>
      </c>
      <c r="V26" s="49"/>
      <c r="W26" s="49"/>
    </row>
    <row r="27" spans="1:23" ht="12" thickBot="1">
      <c r="A27" s="45"/>
      <c r="B27" s="34" t="s">
        <v>25</v>
      </c>
      <c r="C27" s="35"/>
      <c r="D27" s="64">
        <v>305268.46269999997</v>
      </c>
      <c r="E27" s="64">
        <v>308971</v>
      </c>
      <c r="F27" s="65">
        <v>98.801655398079404</v>
      </c>
      <c r="G27" s="66"/>
      <c r="H27" s="66"/>
      <c r="I27" s="64">
        <v>88373.664900000003</v>
      </c>
      <c r="J27" s="65">
        <v>28.949490595380801</v>
      </c>
      <c r="K27" s="66"/>
      <c r="L27" s="66"/>
      <c r="M27" s="66"/>
      <c r="N27" s="64">
        <v>680214.11179999996</v>
      </c>
      <c r="O27" s="64">
        <v>28993909.177999999</v>
      </c>
      <c r="P27" s="64">
        <v>42961</v>
      </c>
      <c r="Q27" s="64">
        <v>52562</v>
      </c>
      <c r="R27" s="65">
        <v>-18.266047715079299</v>
      </c>
      <c r="S27" s="64">
        <v>7.1057112893089096</v>
      </c>
      <c r="T27" s="64">
        <v>7.1333976846390899</v>
      </c>
      <c r="U27" s="67">
        <v>-0.38963580425567002</v>
      </c>
      <c r="V27" s="49"/>
      <c r="W27" s="49"/>
    </row>
    <row r="28" spans="1:23" ht="12" thickBot="1">
      <c r="A28" s="45"/>
      <c r="B28" s="34" t="s">
        <v>26</v>
      </c>
      <c r="C28" s="35"/>
      <c r="D28" s="64">
        <v>875474.57239999995</v>
      </c>
      <c r="E28" s="64">
        <v>876206</v>
      </c>
      <c r="F28" s="65">
        <v>99.916523328988902</v>
      </c>
      <c r="G28" s="66"/>
      <c r="H28" s="66"/>
      <c r="I28" s="64">
        <v>57995.463900000002</v>
      </c>
      <c r="J28" s="65">
        <v>6.6244601189287504</v>
      </c>
      <c r="K28" s="66"/>
      <c r="L28" s="66"/>
      <c r="M28" s="66"/>
      <c r="N28" s="64">
        <v>1990335.2819999999</v>
      </c>
      <c r="O28" s="64">
        <v>99278854.669300005</v>
      </c>
      <c r="P28" s="64">
        <v>50095</v>
      </c>
      <c r="Q28" s="64">
        <v>58549</v>
      </c>
      <c r="R28" s="65">
        <v>-14.439187688944299</v>
      </c>
      <c r="S28" s="64">
        <v>17.476286503643099</v>
      </c>
      <c r="T28" s="64">
        <v>19.041498737809398</v>
      </c>
      <c r="U28" s="67">
        <v>-8.9562060786769102</v>
      </c>
      <c r="V28" s="49"/>
      <c r="W28" s="49"/>
    </row>
    <row r="29" spans="1:23" ht="12" thickBot="1">
      <c r="A29" s="45"/>
      <c r="B29" s="34" t="s">
        <v>27</v>
      </c>
      <c r="C29" s="35"/>
      <c r="D29" s="64">
        <v>676171.68940000003</v>
      </c>
      <c r="E29" s="64">
        <v>700582</v>
      </c>
      <c r="F29" s="65">
        <v>96.515709709926895</v>
      </c>
      <c r="G29" s="66"/>
      <c r="H29" s="66"/>
      <c r="I29" s="64">
        <v>109990.4117</v>
      </c>
      <c r="J29" s="65">
        <v>16.266639586404398</v>
      </c>
      <c r="K29" s="66"/>
      <c r="L29" s="66"/>
      <c r="M29" s="66"/>
      <c r="N29" s="64">
        <v>1494843.7117000001</v>
      </c>
      <c r="O29" s="64">
        <v>71336533.033700004</v>
      </c>
      <c r="P29" s="64">
        <v>105123</v>
      </c>
      <c r="Q29" s="64">
        <v>116340</v>
      </c>
      <c r="R29" s="65">
        <v>-9.6415678184631304</v>
      </c>
      <c r="S29" s="64">
        <v>6.4321955176317296</v>
      </c>
      <c r="T29" s="64">
        <v>7.0368920603403797</v>
      </c>
      <c r="U29" s="67">
        <v>-9.4010908258475805</v>
      </c>
      <c r="V29" s="49"/>
      <c r="W29" s="49"/>
    </row>
    <row r="30" spans="1:23" ht="12" thickBot="1">
      <c r="A30" s="45"/>
      <c r="B30" s="34" t="s">
        <v>28</v>
      </c>
      <c r="C30" s="35"/>
      <c r="D30" s="64">
        <v>1025263.4847</v>
      </c>
      <c r="E30" s="64">
        <v>998224</v>
      </c>
      <c r="F30" s="65">
        <v>102.70875922638599</v>
      </c>
      <c r="G30" s="66"/>
      <c r="H30" s="66"/>
      <c r="I30" s="64">
        <v>173078.45139999999</v>
      </c>
      <c r="J30" s="65">
        <v>16.881363082061199</v>
      </c>
      <c r="K30" s="66"/>
      <c r="L30" s="66"/>
      <c r="M30" s="66"/>
      <c r="N30" s="64">
        <v>2392938.6123000002</v>
      </c>
      <c r="O30" s="64">
        <v>143629592.546</v>
      </c>
      <c r="P30" s="64">
        <v>72783</v>
      </c>
      <c r="Q30" s="64">
        <v>102312</v>
      </c>
      <c r="R30" s="65">
        <v>-28.861717100633399</v>
      </c>
      <c r="S30" s="64">
        <v>14.08657907341</v>
      </c>
      <c r="T30" s="64">
        <v>13.367690276800399</v>
      </c>
      <c r="U30" s="67">
        <v>5.1033596791900298</v>
      </c>
      <c r="V30" s="49"/>
      <c r="W30" s="49"/>
    </row>
    <row r="31" spans="1:23" ht="12" thickBot="1">
      <c r="A31" s="45"/>
      <c r="B31" s="34" t="s">
        <v>29</v>
      </c>
      <c r="C31" s="35"/>
      <c r="D31" s="64">
        <v>748174.98979999998</v>
      </c>
      <c r="E31" s="64">
        <v>851796</v>
      </c>
      <c r="F31" s="65">
        <v>87.834996853706798</v>
      </c>
      <c r="G31" s="66"/>
      <c r="H31" s="66"/>
      <c r="I31" s="64">
        <v>46467.128599999996</v>
      </c>
      <c r="J31" s="65">
        <v>6.2107300074841403</v>
      </c>
      <c r="K31" s="66"/>
      <c r="L31" s="66"/>
      <c r="M31" s="66"/>
      <c r="N31" s="64">
        <v>1985311.2575000001</v>
      </c>
      <c r="O31" s="64">
        <v>109970267.2049</v>
      </c>
      <c r="P31" s="64">
        <v>34996</v>
      </c>
      <c r="Q31" s="64">
        <v>54601</v>
      </c>
      <c r="R31" s="65">
        <v>-35.905935788721798</v>
      </c>
      <c r="S31" s="64">
        <v>21.3788715796091</v>
      </c>
      <c r="T31" s="64">
        <v>22.657758423838398</v>
      </c>
      <c r="U31" s="67">
        <v>-5.98201284603382</v>
      </c>
      <c r="V31" s="49"/>
      <c r="W31" s="49"/>
    </row>
    <row r="32" spans="1:23" ht="12" thickBot="1">
      <c r="A32" s="45"/>
      <c r="B32" s="34" t="s">
        <v>30</v>
      </c>
      <c r="C32" s="35"/>
      <c r="D32" s="64">
        <v>133392.63219999999</v>
      </c>
      <c r="E32" s="64">
        <v>147414</v>
      </c>
      <c r="F32" s="65">
        <v>90.488442210373506</v>
      </c>
      <c r="G32" s="66"/>
      <c r="H32" s="66"/>
      <c r="I32" s="64">
        <v>33294.105199999998</v>
      </c>
      <c r="J32" s="65">
        <v>24.959478384144202</v>
      </c>
      <c r="K32" s="66"/>
      <c r="L32" s="66"/>
      <c r="M32" s="66"/>
      <c r="N32" s="64">
        <v>300121.2193</v>
      </c>
      <c r="O32" s="64">
        <v>17054366.311900001</v>
      </c>
      <c r="P32" s="64">
        <v>29619</v>
      </c>
      <c r="Q32" s="64">
        <v>34997</v>
      </c>
      <c r="R32" s="65">
        <v>-15.367031459839399</v>
      </c>
      <c r="S32" s="64">
        <v>4.5036170093521104</v>
      </c>
      <c r="T32" s="64">
        <v>4.7640822670514602</v>
      </c>
      <c r="U32" s="67">
        <v>-5.7834682025243502</v>
      </c>
      <c r="V32" s="49"/>
      <c r="W32" s="49"/>
    </row>
    <row r="33" spans="1:23" ht="12" thickBot="1">
      <c r="A33" s="45"/>
      <c r="B33" s="34" t="s">
        <v>31</v>
      </c>
      <c r="C33" s="35"/>
      <c r="D33" s="64">
        <v>34.359099999999998</v>
      </c>
      <c r="E33" s="66"/>
      <c r="F33" s="66"/>
      <c r="G33" s="66"/>
      <c r="H33" s="66"/>
      <c r="I33" s="64">
        <v>6.4827000000000004</v>
      </c>
      <c r="J33" s="65">
        <v>18.8674907084295</v>
      </c>
      <c r="K33" s="66"/>
      <c r="L33" s="66"/>
      <c r="M33" s="66"/>
      <c r="N33" s="64">
        <v>141.70959999999999</v>
      </c>
      <c r="O33" s="64">
        <v>14349.965700000001</v>
      </c>
      <c r="P33" s="64">
        <v>8</v>
      </c>
      <c r="Q33" s="64">
        <v>21</v>
      </c>
      <c r="R33" s="65">
        <v>-61.904761904761898</v>
      </c>
      <c r="S33" s="64">
        <v>4.2948874999999997</v>
      </c>
      <c r="T33" s="64">
        <v>5.11192857142857</v>
      </c>
      <c r="U33" s="67">
        <v>-19.023573293330099</v>
      </c>
      <c r="V33" s="49"/>
      <c r="W33" s="49"/>
    </row>
    <row r="34" spans="1:23" ht="12" thickBot="1">
      <c r="A34" s="45"/>
      <c r="B34" s="34" t="s">
        <v>40</v>
      </c>
      <c r="C34" s="35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4">
        <v>25.9</v>
      </c>
      <c r="P34" s="66"/>
      <c r="Q34" s="66"/>
      <c r="R34" s="66"/>
      <c r="S34" s="66"/>
      <c r="T34" s="66"/>
      <c r="U34" s="68"/>
      <c r="V34" s="49"/>
      <c r="W34" s="49"/>
    </row>
    <row r="35" spans="1:23" ht="12" thickBot="1">
      <c r="A35" s="45"/>
      <c r="B35" s="34" t="s">
        <v>32</v>
      </c>
      <c r="C35" s="35"/>
      <c r="D35" s="64">
        <v>174170.09419999999</v>
      </c>
      <c r="E35" s="64">
        <v>159729</v>
      </c>
      <c r="F35" s="65">
        <v>109.040997063777</v>
      </c>
      <c r="G35" s="66"/>
      <c r="H35" s="66"/>
      <c r="I35" s="64">
        <v>17458.491399999999</v>
      </c>
      <c r="J35" s="65">
        <v>10.0238169360765</v>
      </c>
      <c r="K35" s="66"/>
      <c r="L35" s="66"/>
      <c r="M35" s="66"/>
      <c r="N35" s="64">
        <v>364609.73430000001</v>
      </c>
      <c r="O35" s="64">
        <v>13741282.132999999</v>
      </c>
      <c r="P35" s="64">
        <v>13635</v>
      </c>
      <c r="Q35" s="64">
        <v>16111</v>
      </c>
      <c r="R35" s="65">
        <v>-15.3683818509093</v>
      </c>
      <c r="S35" s="64">
        <v>12.773750949761601</v>
      </c>
      <c r="T35" s="64">
        <v>11.820472974986</v>
      </c>
      <c r="U35" s="67">
        <v>7.4627881702468599</v>
      </c>
      <c r="V35" s="49"/>
      <c r="W35" s="49"/>
    </row>
    <row r="36" spans="1:23" ht="12" customHeight="1" thickBot="1">
      <c r="A36" s="45"/>
      <c r="B36" s="34" t="s">
        <v>41</v>
      </c>
      <c r="C36" s="35"/>
      <c r="D36" s="66"/>
      <c r="E36" s="64">
        <v>624168</v>
      </c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8"/>
      <c r="V36" s="49"/>
      <c r="W36" s="49"/>
    </row>
    <row r="37" spans="1:23" ht="12" thickBot="1">
      <c r="A37" s="45"/>
      <c r="B37" s="34" t="s">
        <v>42</v>
      </c>
      <c r="C37" s="35"/>
      <c r="D37" s="66"/>
      <c r="E37" s="64">
        <v>224082</v>
      </c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8"/>
      <c r="V37" s="49"/>
      <c r="W37" s="49"/>
    </row>
    <row r="38" spans="1:23" ht="12" thickBot="1">
      <c r="A38" s="45"/>
      <c r="B38" s="34" t="s">
        <v>43</v>
      </c>
      <c r="C38" s="35"/>
      <c r="D38" s="66"/>
      <c r="E38" s="64">
        <v>241397</v>
      </c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8"/>
      <c r="V38" s="49"/>
      <c r="W38" s="49"/>
    </row>
    <row r="39" spans="1:23" ht="12" customHeight="1" thickBot="1">
      <c r="A39" s="45"/>
      <c r="B39" s="34" t="s">
        <v>33</v>
      </c>
      <c r="C39" s="35"/>
      <c r="D39" s="64">
        <v>344663.25679999997</v>
      </c>
      <c r="E39" s="64">
        <v>453647</v>
      </c>
      <c r="F39" s="65">
        <v>75.976090837148703</v>
      </c>
      <c r="G39" s="66"/>
      <c r="H39" s="66"/>
      <c r="I39" s="64">
        <v>20086.4126</v>
      </c>
      <c r="J39" s="65">
        <v>5.8278369404649597</v>
      </c>
      <c r="K39" s="66"/>
      <c r="L39" s="66"/>
      <c r="M39" s="66"/>
      <c r="N39" s="64">
        <v>993750.43740000005</v>
      </c>
      <c r="O39" s="64">
        <v>40419831.673500001</v>
      </c>
      <c r="P39" s="64">
        <v>578</v>
      </c>
      <c r="Q39" s="64">
        <v>869</v>
      </c>
      <c r="R39" s="65">
        <v>-33.4867663981588</v>
      </c>
      <c r="S39" s="64">
        <v>596.30321245674804</v>
      </c>
      <c r="T39" s="64">
        <v>746.93576593785997</v>
      </c>
      <c r="U39" s="67">
        <v>-25.2610669093181</v>
      </c>
      <c r="V39" s="49"/>
      <c r="W39" s="49"/>
    </row>
    <row r="40" spans="1:23" ht="12" thickBot="1">
      <c r="A40" s="45"/>
      <c r="B40" s="34" t="s">
        <v>34</v>
      </c>
      <c r="C40" s="35"/>
      <c r="D40" s="64">
        <v>366246.31959999999</v>
      </c>
      <c r="E40" s="64">
        <v>508642</v>
      </c>
      <c r="F40" s="65">
        <v>72.004734095886704</v>
      </c>
      <c r="G40" s="66"/>
      <c r="H40" s="66"/>
      <c r="I40" s="64">
        <v>27661.899300000001</v>
      </c>
      <c r="J40" s="65">
        <v>7.5528129075020498</v>
      </c>
      <c r="K40" s="66"/>
      <c r="L40" s="66"/>
      <c r="M40" s="66"/>
      <c r="N40" s="64">
        <v>931324.31909999996</v>
      </c>
      <c r="O40" s="64">
        <v>54295935.276100002</v>
      </c>
      <c r="P40" s="64">
        <v>2068</v>
      </c>
      <c r="Q40" s="64">
        <v>2932</v>
      </c>
      <c r="R40" s="65">
        <v>-29.467939972714898</v>
      </c>
      <c r="S40" s="64">
        <v>177.10170193423599</v>
      </c>
      <c r="T40" s="64">
        <v>192.727830661664</v>
      </c>
      <c r="U40" s="67">
        <v>-8.82325158751493</v>
      </c>
      <c r="V40" s="49"/>
      <c r="W40" s="49"/>
    </row>
    <row r="41" spans="1:23" ht="12" thickBot="1">
      <c r="A41" s="45"/>
      <c r="B41" s="34" t="s">
        <v>44</v>
      </c>
      <c r="C41" s="35"/>
      <c r="D41" s="66"/>
      <c r="E41" s="64">
        <v>201020</v>
      </c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8"/>
      <c r="V41" s="49"/>
      <c r="W41" s="49"/>
    </row>
    <row r="42" spans="1:23" ht="12" thickBot="1">
      <c r="A42" s="45"/>
      <c r="B42" s="34" t="s">
        <v>45</v>
      </c>
      <c r="C42" s="35"/>
      <c r="D42" s="66"/>
      <c r="E42" s="64">
        <v>75354</v>
      </c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8"/>
      <c r="V42" s="49"/>
      <c r="W42" s="49"/>
    </row>
    <row r="43" spans="1:23" ht="12" thickBot="1">
      <c r="A43" s="46"/>
      <c r="B43" s="34" t="s">
        <v>35</v>
      </c>
      <c r="C43" s="35"/>
      <c r="D43" s="69">
        <v>129415.3774</v>
      </c>
      <c r="E43" s="70"/>
      <c r="F43" s="70"/>
      <c r="G43" s="70"/>
      <c r="H43" s="70"/>
      <c r="I43" s="69">
        <v>13496.8532</v>
      </c>
      <c r="J43" s="71">
        <v>10.4290954221643</v>
      </c>
      <c r="K43" s="70"/>
      <c r="L43" s="70"/>
      <c r="M43" s="70"/>
      <c r="N43" s="69">
        <v>201655.44779999999</v>
      </c>
      <c r="O43" s="69">
        <v>4717813.9468</v>
      </c>
      <c r="P43" s="69">
        <v>29</v>
      </c>
      <c r="Q43" s="69">
        <v>45</v>
      </c>
      <c r="R43" s="71">
        <v>-35.5555555555556</v>
      </c>
      <c r="S43" s="69">
        <v>4462.5992206896599</v>
      </c>
      <c r="T43" s="69">
        <v>1605.33489777778</v>
      </c>
      <c r="U43" s="72">
        <v>64.026908570792799</v>
      </c>
      <c r="V43" s="49"/>
      <c r="W43" s="49"/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43:C43"/>
    <mergeCell ref="B37:C37"/>
    <mergeCell ref="B38:C38"/>
    <mergeCell ref="B39:C39"/>
    <mergeCell ref="B40:C40"/>
    <mergeCell ref="B25:C25"/>
    <mergeCell ref="B26:C26"/>
    <mergeCell ref="B27:C27"/>
    <mergeCell ref="B28:C28"/>
    <mergeCell ref="B29:C29"/>
    <mergeCell ref="B30:C30"/>
    <mergeCell ref="B41:C41"/>
    <mergeCell ref="B42:C42"/>
    <mergeCell ref="B31:C31"/>
    <mergeCell ref="B32:C32"/>
    <mergeCell ref="B33:C33"/>
    <mergeCell ref="B34:C34"/>
    <mergeCell ref="B35:C35"/>
    <mergeCell ref="B36:C36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H31"/>
    </sheetView>
  </sheetViews>
  <sheetFormatPr defaultRowHeight="13.5"/>
  <cols>
    <col min="1" max="1" width="9" style="28"/>
    <col min="2" max="2" width="9" style="29"/>
    <col min="3" max="8" width="9" style="28"/>
    <col min="9" max="16384" width="9" style="3"/>
  </cols>
  <sheetData>
    <row r="1" spans="1:8">
      <c r="A1" s="48" t="s">
        <v>53</v>
      </c>
      <c r="B1" s="48" t="s">
        <v>36</v>
      </c>
      <c r="C1" s="48" t="s">
        <v>37</v>
      </c>
      <c r="D1" s="48" t="s">
        <v>38</v>
      </c>
      <c r="E1" s="48" t="s">
        <v>39</v>
      </c>
      <c r="F1" s="48" t="s">
        <v>46</v>
      </c>
      <c r="G1" s="48" t="s">
        <v>39</v>
      </c>
      <c r="H1" s="48" t="s">
        <v>47</v>
      </c>
    </row>
    <row r="2" spans="1:8">
      <c r="A2" s="47" t="s">
        <v>71</v>
      </c>
      <c r="B2" s="47">
        <v>12</v>
      </c>
      <c r="C2" s="47">
        <v>71487</v>
      </c>
      <c r="D2" s="47">
        <v>684276.25011965795</v>
      </c>
      <c r="E2" s="47">
        <v>542397.787845299</v>
      </c>
      <c r="F2" s="47">
        <v>141878.46227435899</v>
      </c>
      <c r="G2" s="47">
        <v>542397.787845299</v>
      </c>
      <c r="H2" s="47">
        <v>0.20734091275204899</v>
      </c>
    </row>
    <row r="3" spans="1:8">
      <c r="A3" s="47" t="s">
        <v>72</v>
      </c>
      <c r="B3" s="47">
        <v>13</v>
      </c>
      <c r="C3" s="47">
        <v>34894.531999999999</v>
      </c>
      <c r="D3" s="47">
        <v>180049.466112102</v>
      </c>
      <c r="E3" s="47">
        <v>154390.35247762699</v>
      </c>
      <c r="F3" s="47">
        <v>25659.1136344755</v>
      </c>
      <c r="G3" s="47">
        <v>154390.35247762699</v>
      </c>
      <c r="H3" s="47">
        <v>0.14251146747916299</v>
      </c>
    </row>
    <row r="4" spans="1:8">
      <c r="A4" s="47" t="s">
        <v>73</v>
      </c>
      <c r="B4" s="47">
        <v>14</v>
      </c>
      <c r="C4" s="47">
        <v>109899</v>
      </c>
      <c r="D4" s="47">
        <v>113692.032784615</v>
      </c>
      <c r="E4" s="47">
        <v>93218.949627350405</v>
      </c>
      <c r="F4" s="47">
        <v>20473.083157264999</v>
      </c>
      <c r="G4" s="47">
        <v>93218.949627350405</v>
      </c>
      <c r="H4" s="47">
        <v>0.18007491515302901</v>
      </c>
    </row>
    <row r="5" spans="1:8">
      <c r="A5" s="47" t="s">
        <v>74</v>
      </c>
      <c r="B5" s="47">
        <v>15</v>
      </c>
      <c r="C5" s="47">
        <v>3467</v>
      </c>
      <c r="D5" s="47">
        <v>51163.291996119799</v>
      </c>
      <c r="E5" s="47">
        <v>41007.305715656898</v>
      </c>
      <c r="F5" s="47">
        <v>10155.986280462899</v>
      </c>
      <c r="G5" s="47">
        <v>41007.305715656898</v>
      </c>
      <c r="H5" s="47">
        <v>0.19850142327106601</v>
      </c>
    </row>
    <row r="6" spans="1:8">
      <c r="A6" s="47" t="s">
        <v>75</v>
      </c>
      <c r="B6" s="47">
        <v>16</v>
      </c>
      <c r="C6" s="47">
        <v>4111</v>
      </c>
      <c r="D6" s="47">
        <v>207800.811893162</v>
      </c>
      <c r="E6" s="47">
        <v>191192.07204957301</v>
      </c>
      <c r="F6" s="47">
        <v>16608.739843589701</v>
      </c>
      <c r="G6" s="47">
        <v>191192.07204957301</v>
      </c>
      <c r="H6" s="47">
        <v>7.9926250972151502E-2</v>
      </c>
    </row>
    <row r="7" spans="1:8">
      <c r="A7" s="47" t="s">
        <v>76</v>
      </c>
      <c r="B7" s="47">
        <v>17</v>
      </c>
      <c r="C7" s="47">
        <v>21294</v>
      </c>
      <c r="D7" s="47">
        <v>289266.36550598301</v>
      </c>
      <c r="E7" s="47">
        <v>211745.002411111</v>
      </c>
      <c r="F7" s="47">
        <v>77521.363094871806</v>
      </c>
      <c r="G7" s="47">
        <v>211745.002411111</v>
      </c>
      <c r="H7" s="47">
        <v>0.26799300692727202</v>
      </c>
    </row>
    <row r="8" spans="1:8">
      <c r="A8" s="47" t="s">
        <v>77</v>
      </c>
      <c r="B8" s="47">
        <v>18</v>
      </c>
      <c r="C8" s="47">
        <v>47750</v>
      </c>
      <c r="D8" s="47">
        <v>142493.78933760701</v>
      </c>
      <c r="E8" s="47">
        <v>119285.571637607</v>
      </c>
      <c r="F8" s="47">
        <v>23208.217700000001</v>
      </c>
      <c r="G8" s="47">
        <v>119285.571637607</v>
      </c>
      <c r="H8" s="47">
        <v>0.16287178415203299</v>
      </c>
    </row>
    <row r="9" spans="1:8">
      <c r="A9" s="47" t="s">
        <v>78</v>
      </c>
      <c r="B9" s="47">
        <v>19</v>
      </c>
      <c r="C9" s="47">
        <v>21364</v>
      </c>
      <c r="D9" s="47">
        <v>87163.903018803394</v>
      </c>
      <c r="E9" s="47">
        <v>74849.947088888905</v>
      </c>
      <c r="F9" s="47">
        <v>12313.9559299145</v>
      </c>
      <c r="G9" s="47">
        <v>74849.947088888905</v>
      </c>
      <c r="H9" s="47">
        <v>0.14127357201131899</v>
      </c>
    </row>
    <row r="10" spans="1:8">
      <c r="A10" s="47" t="s">
        <v>79</v>
      </c>
      <c r="B10" s="47">
        <v>21</v>
      </c>
      <c r="C10" s="47">
        <v>189696</v>
      </c>
      <c r="D10" s="47">
        <v>750819.61690000002</v>
      </c>
      <c r="E10" s="47">
        <v>683100.41489999997</v>
      </c>
      <c r="F10" s="47">
        <v>67719.202000000005</v>
      </c>
      <c r="G10" s="47">
        <v>683100.41489999997</v>
      </c>
      <c r="H10" s="47">
        <v>9.01937036216508E-2</v>
      </c>
    </row>
    <row r="11" spans="1:8">
      <c r="A11" s="47" t="s">
        <v>80</v>
      </c>
      <c r="B11" s="47">
        <v>22</v>
      </c>
      <c r="C11" s="47">
        <v>35423.754999999997</v>
      </c>
      <c r="D11" s="47">
        <v>590928.04967350396</v>
      </c>
      <c r="E11" s="47">
        <v>518973.23298205098</v>
      </c>
      <c r="F11" s="47">
        <v>71954.816691453001</v>
      </c>
      <c r="G11" s="47">
        <v>518973.23298205098</v>
      </c>
      <c r="H11" s="47">
        <v>0.121765783044499</v>
      </c>
    </row>
    <row r="12" spans="1:8">
      <c r="A12" s="47" t="s">
        <v>81</v>
      </c>
      <c r="B12" s="47">
        <v>23</v>
      </c>
      <c r="C12" s="47">
        <v>189721.022</v>
      </c>
      <c r="D12" s="47">
        <v>1397894.7916000001</v>
      </c>
      <c r="E12" s="47">
        <v>1194489.0643</v>
      </c>
      <c r="F12" s="47">
        <v>203405.7273</v>
      </c>
      <c r="G12" s="47">
        <v>1194489.0643</v>
      </c>
      <c r="H12" s="47">
        <v>0.14550860946208</v>
      </c>
    </row>
    <row r="13" spans="1:8">
      <c r="A13" s="47" t="s">
        <v>82</v>
      </c>
      <c r="B13" s="47">
        <v>24</v>
      </c>
      <c r="C13" s="47">
        <v>18381</v>
      </c>
      <c r="D13" s="47">
        <v>485137.82854529901</v>
      </c>
      <c r="E13" s="47">
        <v>434476.37474187999</v>
      </c>
      <c r="F13" s="47">
        <v>50661.453803418801</v>
      </c>
      <c r="G13" s="47">
        <v>434476.37474187999</v>
      </c>
      <c r="H13" s="47">
        <v>0.10442692946730001</v>
      </c>
    </row>
    <row r="14" spans="1:8">
      <c r="A14" s="47" t="s">
        <v>83</v>
      </c>
      <c r="B14" s="47">
        <v>25</v>
      </c>
      <c r="C14" s="47">
        <v>83811</v>
      </c>
      <c r="D14" s="47">
        <v>1169586.5245000001</v>
      </c>
      <c r="E14" s="47">
        <v>1140198.4217000001</v>
      </c>
      <c r="F14" s="47">
        <v>29388.102800000001</v>
      </c>
      <c r="G14" s="47">
        <v>1140198.4217000001</v>
      </c>
      <c r="H14" s="47">
        <v>2.5126916379755199E-2</v>
      </c>
    </row>
    <row r="15" spans="1:8">
      <c r="A15" s="47" t="s">
        <v>84</v>
      </c>
      <c r="B15" s="47">
        <v>26</v>
      </c>
      <c r="C15" s="47">
        <v>69465</v>
      </c>
      <c r="D15" s="47">
        <v>321049.758487452</v>
      </c>
      <c r="E15" s="47">
        <v>281231.906915589</v>
      </c>
      <c r="F15" s="47">
        <v>39817.851571862899</v>
      </c>
      <c r="G15" s="47">
        <v>281231.906915589</v>
      </c>
      <c r="H15" s="47">
        <v>0.124023926258207</v>
      </c>
    </row>
    <row r="16" spans="1:8">
      <c r="A16" s="47" t="s">
        <v>85</v>
      </c>
      <c r="B16" s="47">
        <v>27</v>
      </c>
      <c r="C16" s="47">
        <v>171749.84099999999</v>
      </c>
      <c r="D16" s="47">
        <v>999608.28365663695</v>
      </c>
      <c r="E16" s="47">
        <v>863833.75656814198</v>
      </c>
      <c r="F16" s="47">
        <v>135774.52708849599</v>
      </c>
      <c r="G16" s="47">
        <v>863833.75656814198</v>
      </c>
      <c r="H16" s="47">
        <v>0.13582773303140599</v>
      </c>
    </row>
    <row r="17" spans="1:8">
      <c r="A17" s="47" t="s">
        <v>86</v>
      </c>
      <c r="B17" s="47">
        <v>29</v>
      </c>
      <c r="C17" s="47">
        <v>223800</v>
      </c>
      <c r="D17" s="47">
        <v>2741441.00719915</v>
      </c>
      <c r="E17" s="47">
        <v>2511862.1163017098</v>
      </c>
      <c r="F17" s="47">
        <v>229578.89089743601</v>
      </c>
      <c r="G17" s="47">
        <v>2511862.1163017098</v>
      </c>
      <c r="H17" s="47">
        <v>8.3743874223283096E-2</v>
      </c>
    </row>
    <row r="18" spans="1:8">
      <c r="A18" s="47" t="s">
        <v>87</v>
      </c>
      <c r="B18" s="47">
        <v>31</v>
      </c>
      <c r="C18" s="47">
        <v>46406.48</v>
      </c>
      <c r="D18" s="47">
        <v>279482.43969599903</v>
      </c>
      <c r="E18" s="47">
        <v>282476.29253807</v>
      </c>
      <c r="F18" s="47">
        <v>-2993.8528420715302</v>
      </c>
      <c r="G18" s="47">
        <v>282476.29253807</v>
      </c>
      <c r="H18" s="47">
        <v>-1.0712132201679801E-2</v>
      </c>
    </row>
    <row r="19" spans="1:8">
      <c r="A19" s="47" t="s">
        <v>88</v>
      </c>
      <c r="B19" s="47">
        <v>32</v>
      </c>
      <c r="C19" s="47">
        <v>11608.121999999999</v>
      </c>
      <c r="D19" s="47">
        <v>191899.10223459601</v>
      </c>
      <c r="E19" s="47">
        <v>171158.98787650699</v>
      </c>
      <c r="F19" s="47">
        <v>20740.114358089399</v>
      </c>
      <c r="G19" s="47">
        <v>171158.98787650699</v>
      </c>
      <c r="H19" s="47">
        <v>0.10807822504940399</v>
      </c>
    </row>
    <row r="20" spans="1:8">
      <c r="A20" s="47" t="s">
        <v>89</v>
      </c>
      <c r="B20" s="47">
        <v>33</v>
      </c>
      <c r="C20" s="47">
        <v>52089.902999999998</v>
      </c>
      <c r="D20" s="47">
        <v>507985.97461191303</v>
      </c>
      <c r="E20" s="47">
        <v>418933.683730966</v>
      </c>
      <c r="F20" s="47">
        <v>89052.290880946501</v>
      </c>
      <c r="G20" s="47">
        <v>418933.683730966</v>
      </c>
      <c r="H20" s="47">
        <v>0.175304625189662</v>
      </c>
    </row>
    <row r="21" spans="1:8">
      <c r="A21" s="47" t="s">
        <v>90</v>
      </c>
      <c r="B21" s="47">
        <v>34</v>
      </c>
      <c r="C21" s="47">
        <v>67188.332999999999</v>
      </c>
      <c r="D21" s="47">
        <v>305268.44807535002</v>
      </c>
      <c r="E21" s="47">
        <v>216894.791330893</v>
      </c>
      <c r="F21" s="47">
        <v>88373.656744456996</v>
      </c>
      <c r="G21" s="47">
        <v>216894.791330893</v>
      </c>
      <c r="H21" s="47">
        <v>0.28949489310681598</v>
      </c>
    </row>
    <row r="22" spans="1:8">
      <c r="A22" s="47" t="s">
        <v>91</v>
      </c>
      <c r="B22" s="47">
        <v>35</v>
      </c>
      <c r="C22" s="47">
        <v>35528.392999999996</v>
      </c>
      <c r="D22" s="47">
        <v>875474.57220798696</v>
      </c>
      <c r="E22" s="47">
        <v>817479.10373968002</v>
      </c>
      <c r="F22" s="47">
        <v>57995.468468307103</v>
      </c>
      <c r="G22" s="47">
        <v>817479.10373968002</v>
      </c>
      <c r="H22" s="47">
        <v>6.6244606421908797E-2</v>
      </c>
    </row>
    <row r="23" spans="1:8">
      <c r="A23" s="47" t="s">
        <v>92</v>
      </c>
      <c r="B23" s="47">
        <v>36</v>
      </c>
      <c r="C23" s="47">
        <v>124713.26</v>
      </c>
      <c r="D23" s="47">
        <v>676171.68698584102</v>
      </c>
      <c r="E23" s="47">
        <v>566181.23510258202</v>
      </c>
      <c r="F23" s="47">
        <v>109990.451883259</v>
      </c>
      <c r="G23" s="47">
        <v>566181.23510258202</v>
      </c>
      <c r="H23" s="47">
        <v>0.16266645587241599</v>
      </c>
    </row>
    <row r="24" spans="1:8">
      <c r="A24" s="47" t="s">
        <v>93</v>
      </c>
      <c r="B24" s="47">
        <v>37</v>
      </c>
      <c r="C24" s="47">
        <v>115454.031</v>
      </c>
      <c r="D24" s="47">
        <v>1025263.46900442</v>
      </c>
      <c r="E24" s="47">
        <v>852185.01993478904</v>
      </c>
      <c r="F24" s="47">
        <v>173078.449069636</v>
      </c>
      <c r="G24" s="47">
        <v>852185.01993478904</v>
      </c>
      <c r="H24" s="47">
        <v>0.16881363113200801</v>
      </c>
    </row>
    <row r="25" spans="1:8">
      <c r="A25" s="47" t="s">
        <v>94</v>
      </c>
      <c r="B25" s="47">
        <v>38</v>
      </c>
      <c r="C25" s="47">
        <v>156864.44899999999</v>
      </c>
      <c r="D25" s="47">
        <v>748174.87316017703</v>
      </c>
      <c r="E25" s="47">
        <v>701707.91951415897</v>
      </c>
      <c r="F25" s="47">
        <v>46466.953646017697</v>
      </c>
      <c r="G25" s="47">
        <v>701707.91951415897</v>
      </c>
      <c r="H25" s="47">
        <v>6.2107075916287301E-2</v>
      </c>
    </row>
    <row r="26" spans="1:8">
      <c r="A26" s="47" t="s">
        <v>95</v>
      </c>
      <c r="B26" s="47">
        <v>39</v>
      </c>
      <c r="C26" s="47">
        <v>85334.504000000001</v>
      </c>
      <c r="D26" s="47">
        <v>133392.534389698</v>
      </c>
      <c r="E26" s="47">
        <v>100098.55265446899</v>
      </c>
      <c r="F26" s="47">
        <v>33293.981735228699</v>
      </c>
      <c r="G26" s="47">
        <v>100098.55265446899</v>
      </c>
      <c r="H26" s="47">
        <v>0.24959404128241799</v>
      </c>
    </row>
    <row r="27" spans="1:8">
      <c r="A27" s="47" t="s">
        <v>96</v>
      </c>
      <c r="B27" s="47">
        <v>40</v>
      </c>
      <c r="C27" s="47">
        <v>11</v>
      </c>
      <c r="D27" s="47">
        <v>34.359099999999998</v>
      </c>
      <c r="E27" s="47">
        <v>27.8764</v>
      </c>
      <c r="F27" s="47">
        <v>6.4827000000000004</v>
      </c>
      <c r="G27" s="47">
        <v>27.8764</v>
      </c>
      <c r="H27" s="47">
        <v>0.18867490708429499</v>
      </c>
    </row>
    <row r="28" spans="1:8">
      <c r="A28" s="47" t="s">
        <v>97</v>
      </c>
      <c r="B28" s="47">
        <v>42</v>
      </c>
      <c r="C28" s="47">
        <v>11723.903</v>
      </c>
      <c r="D28" s="47">
        <v>174170.09359999999</v>
      </c>
      <c r="E28" s="47">
        <v>156711.4129</v>
      </c>
      <c r="F28" s="47">
        <v>17458.680700000001</v>
      </c>
      <c r="G28" s="47">
        <v>156711.4129</v>
      </c>
      <c r="H28" s="47">
        <v>0.100239256574643</v>
      </c>
    </row>
    <row r="29" spans="1:8">
      <c r="A29" s="47" t="s">
        <v>98</v>
      </c>
      <c r="B29" s="47">
        <v>75</v>
      </c>
      <c r="C29" s="47">
        <v>585</v>
      </c>
      <c r="D29" s="47">
        <v>344663.25641025603</v>
      </c>
      <c r="E29" s="47">
        <v>324576.84435897402</v>
      </c>
      <c r="F29" s="47">
        <v>20086.412051282099</v>
      </c>
      <c r="G29" s="47">
        <v>324576.84435897402</v>
      </c>
      <c r="H29" s="47">
        <v>5.82783678785097E-2</v>
      </c>
    </row>
    <row r="30" spans="1:8">
      <c r="A30" s="47" t="s">
        <v>99</v>
      </c>
      <c r="B30" s="47">
        <v>76</v>
      </c>
      <c r="C30" s="47">
        <v>2188</v>
      </c>
      <c r="D30" s="47">
        <v>366246.31027948699</v>
      </c>
      <c r="E30" s="47">
        <v>338584.41945640999</v>
      </c>
      <c r="F30" s="47">
        <v>27661.890823076901</v>
      </c>
      <c r="G30" s="47">
        <v>338584.41945640999</v>
      </c>
      <c r="H30" s="47">
        <v>7.5528107851701706E-2</v>
      </c>
    </row>
    <row r="31" spans="1:8">
      <c r="A31" s="47" t="s">
        <v>100</v>
      </c>
      <c r="B31" s="47">
        <v>99</v>
      </c>
      <c r="C31" s="47">
        <v>30</v>
      </c>
      <c r="D31" s="47">
        <v>129415.37735420901</v>
      </c>
      <c r="E31" s="47">
        <v>115918.52430224601</v>
      </c>
      <c r="F31" s="47">
        <v>13496.8530519628</v>
      </c>
      <c r="G31" s="47">
        <v>115918.52430224601</v>
      </c>
      <c r="H31" s="47">
        <v>0.104290953114652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2013-09-08T08:20:58Z</dcterms:modified>
</cp:coreProperties>
</file>