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<sst xmlns="http://schemas.openxmlformats.org/spreadsheetml/2006/main" count="114" uniqueCount="71">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</sst>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Segoe UI"/>
      <family val="2"/>
      <charset val="134"/>
    </font>
    <font>
      <sz val="9"/>
      <color indexed="64"/>
      <name val="Segoe UI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0" fontId="20" fillId="0" borderId="0" xfId="0" applyFont="1">
      <alignment vertical="center"/>
    </xf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</cellXfs>
  <cellStyles count="5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5" Type="http://schemas.openxmlformats.org/officeDocument/2006/relationships/hyperlink" Target="cid:2a30eb84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77" Type="http://schemas.openxmlformats.org/officeDocument/2006/relationships/hyperlink" Target="cid:2e6f580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80" Type="http://schemas.openxmlformats.org/officeDocument/2006/relationships/image" Target="cid:4307d8dd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8" sqref="K1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4" t="s">
        <v>4</v>
      </c>
      <c r="D2" s="54"/>
      <c r="E2" s="13"/>
      <c r="F2" s="24"/>
      <c r="G2" s="14"/>
      <c r="H2" s="24"/>
      <c r="I2" s="20"/>
      <c r="J2" s="21"/>
      <c r="K2" s="22"/>
      <c r="L2" s="22"/>
    </row>
    <row r="3" spans="1:12">
      <c r="A3" s="55" t="s">
        <v>5</v>
      </c>
      <c r="B3" s="55"/>
      <c r="C3" s="55"/>
      <c r="D3" s="55"/>
      <c r="E3" s="15">
        <f>RA!D7</f>
        <v>16854085.396299999</v>
      </c>
      <c r="F3" s="25">
        <f>RA!I7</f>
        <v>1408090.0795</v>
      </c>
      <c r="G3" s="16">
        <f>E3-F3</f>
        <v>15445995.316799998</v>
      </c>
      <c r="H3" s="27">
        <f>RA!J7</f>
        <v>8.3545920552243107</v>
      </c>
      <c r="I3" s="20">
        <f>SUM(I4:I39)</f>
        <v>16854089.091171525</v>
      </c>
      <c r="J3" s="21">
        <f>SUM(J4:J39)</f>
        <v>15445995.207968609</v>
      </c>
      <c r="K3" s="22">
        <f>E3-I3</f>
        <v>-3.6948715262115002</v>
      </c>
      <c r="L3" s="22">
        <f>G3-J3</f>
        <v>0.10883138887584209</v>
      </c>
    </row>
    <row r="4" spans="1:12">
      <c r="A4" s="56">
        <f>RA!A8</f>
        <v>41538</v>
      </c>
      <c r="B4" s="12">
        <v>12</v>
      </c>
      <c r="C4" s="53" t="s">
        <v>6</v>
      </c>
      <c r="D4" s="53"/>
      <c r="E4" s="15">
        <f>RA!D8</f>
        <v>740828.522</v>
      </c>
      <c r="F4" s="25">
        <f>RA!I8</f>
        <v>135225.0099</v>
      </c>
      <c r="G4" s="16">
        <f t="shared" ref="G4:G39" si="0">E4-F4</f>
        <v>605603.51209999993</v>
      </c>
      <c r="H4" s="27">
        <f>RA!J8</f>
        <v>18.253213244940401</v>
      </c>
      <c r="I4" s="20">
        <f>VLOOKUP(B4,RMS!B:D,3,FALSE)</f>
        <v>740829.118726496</v>
      </c>
      <c r="J4" s="21">
        <f>VLOOKUP(B4,RMS!B:E,4,FALSE)</f>
        <v>605603.50817948696</v>
      </c>
      <c r="K4" s="22">
        <f t="shared" ref="K4:K39" si="1">E4-I4</f>
        <v>-0.59672649600543082</v>
      </c>
      <c r="L4" s="22">
        <f t="shared" ref="L4:L39" si="2">G4-J4</f>
        <v>3.9205129723995924E-3</v>
      </c>
    </row>
    <row r="5" spans="1:12">
      <c r="A5" s="56"/>
      <c r="B5" s="12">
        <v>13</v>
      </c>
      <c r="C5" s="53" t="s">
        <v>7</v>
      </c>
      <c r="D5" s="53"/>
      <c r="E5" s="15">
        <f>RA!D9</f>
        <v>124093.5952</v>
      </c>
      <c r="F5" s="25">
        <f>RA!I9</f>
        <v>28126.591100000001</v>
      </c>
      <c r="G5" s="16">
        <f t="shared" si="0"/>
        <v>95967.004099999991</v>
      </c>
      <c r="H5" s="27">
        <f>RA!J9</f>
        <v>22.665626742998899</v>
      </c>
      <c r="I5" s="20">
        <f>VLOOKUP(B5,RMS!B:D,3,FALSE)</f>
        <v>124093.614047621</v>
      </c>
      <c r="J5" s="21">
        <f>VLOOKUP(B5,RMS!B:E,4,FALSE)</f>
        <v>95967.012683011897</v>
      </c>
      <c r="K5" s="22">
        <f t="shared" si="1"/>
        <v>-1.8847621002350934E-2</v>
      </c>
      <c r="L5" s="22">
        <f t="shared" si="2"/>
        <v>-8.5830119060119614E-3</v>
      </c>
    </row>
    <row r="6" spans="1:12">
      <c r="A6" s="56"/>
      <c r="B6" s="12">
        <v>14</v>
      </c>
      <c r="C6" s="53" t="s">
        <v>8</v>
      </c>
      <c r="D6" s="53"/>
      <c r="E6" s="15">
        <f>RA!D10</f>
        <v>156288.777</v>
      </c>
      <c r="F6" s="25">
        <f>RA!I10</f>
        <v>42786.795100000003</v>
      </c>
      <c r="G6" s="16">
        <f t="shared" si="0"/>
        <v>113501.9819</v>
      </c>
      <c r="H6" s="27">
        <f>RA!J10</f>
        <v>27.376754698131698</v>
      </c>
      <c r="I6" s="20">
        <f>VLOOKUP(B6,RMS!B:D,3,FALSE)</f>
        <v>156291.183278632</v>
      </c>
      <c r="J6" s="21">
        <f>VLOOKUP(B6,RMS!B:E,4,FALSE)</f>
        <v>113501.982664957</v>
      </c>
      <c r="K6" s="22">
        <f t="shared" si="1"/>
        <v>-2.4062786319991574</v>
      </c>
      <c r="L6" s="22">
        <f t="shared" si="2"/>
        <v>-7.6495700341183692E-4</v>
      </c>
    </row>
    <row r="7" spans="1:12">
      <c r="A7" s="56"/>
      <c r="B7" s="12">
        <v>15</v>
      </c>
      <c r="C7" s="53" t="s">
        <v>9</v>
      </c>
      <c r="D7" s="53"/>
      <c r="E7" s="15">
        <f>RA!D11</f>
        <v>54774.888700000003</v>
      </c>
      <c r="F7" s="25">
        <f>RA!I11</f>
        <v>13857.1194</v>
      </c>
      <c r="G7" s="16">
        <f t="shared" si="0"/>
        <v>40917.7693</v>
      </c>
      <c r="H7" s="27">
        <f>RA!J11</f>
        <v>25.298306813355499</v>
      </c>
      <c r="I7" s="20">
        <f>VLOOKUP(B7,RMS!B:D,3,FALSE)</f>
        <v>54774.915332743403</v>
      </c>
      <c r="J7" s="21">
        <f>VLOOKUP(B7,RMS!B:E,4,FALSE)</f>
        <v>40917.769912389398</v>
      </c>
      <c r="K7" s="22">
        <f t="shared" si="1"/>
        <v>-2.6632743400114123E-2</v>
      </c>
      <c r="L7" s="22">
        <f t="shared" si="2"/>
        <v>-6.1238939815666527E-4</v>
      </c>
    </row>
    <row r="8" spans="1:12">
      <c r="A8" s="56"/>
      <c r="B8" s="12">
        <v>16</v>
      </c>
      <c r="C8" s="53" t="s">
        <v>10</v>
      </c>
      <c r="D8" s="53"/>
      <c r="E8" s="15">
        <f>RA!D12</f>
        <v>153436.74909999999</v>
      </c>
      <c r="F8" s="25">
        <f>RA!I12</f>
        <v>16545.121999999999</v>
      </c>
      <c r="G8" s="16">
        <f t="shared" si="0"/>
        <v>136891.62709999998</v>
      </c>
      <c r="H8" s="27">
        <f>RA!J12</f>
        <v>10.7830243387241</v>
      </c>
      <c r="I8" s="20">
        <f>VLOOKUP(B8,RMS!B:D,3,FALSE)</f>
        <v>153436.756402564</v>
      </c>
      <c r="J8" s="21">
        <f>VLOOKUP(B8,RMS!B:E,4,FALSE)</f>
        <v>136891.62900940201</v>
      </c>
      <c r="K8" s="22">
        <f t="shared" si="1"/>
        <v>-7.3025640158448368E-3</v>
      </c>
      <c r="L8" s="22">
        <f t="shared" si="2"/>
        <v>-1.9094020244665444E-3</v>
      </c>
    </row>
    <row r="9" spans="1:12">
      <c r="A9" s="56"/>
      <c r="B9" s="12">
        <v>17</v>
      </c>
      <c r="C9" s="53" t="s">
        <v>11</v>
      </c>
      <c r="D9" s="53"/>
      <c r="E9" s="15">
        <f>RA!D13</f>
        <v>278128.2107</v>
      </c>
      <c r="F9" s="25">
        <f>RA!I13</f>
        <v>69796.373800000001</v>
      </c>
      <c r="G9" s="16">
        <f t="shared" si="0"/>
        <v>208331.83689999999</v>
      </c>
      <c r="H9" s="27">
        <f>RA!J13</f>
        <v>25.095035711887999</v>
      </c>
      <c r="I9" s="20">
        <f>VLOOKUP(B9,RMS!B:D,3,FALSE)</f>
        <v>278128.380649573</v>
      </c>
      <c r="J9" s="21">
        <f>VLOOKUP(B9,RMS!B:E,4,FALSE)</f>
        <v>208331.83737350401</v>
      </c>
      <c r="K9" s="22">
        <f t="shared" si="1"/>
        <v>-0.16994957299903035</v>
      </c>
      <c r="L9" s="22">
        <f t="shared" si="2"/>
        <v>-4.7350401291623712E-4</v>
      </c>
    </row>
    <row r="10" spans="1:12">
      <c r="A10" s="56"/>
      <c r="B10" s="12">
        <v>18</v>
      </c>
      <c r="C10" s="53" t="s">
        <v>12</v>
      </c>
      <c r="D10" s="53"/>
      <c r="E10" s="15">
        <f>RA!D14</f>
        <v>133943.83720000001</v>
      </c>
      <c r="F10" s="25">
        <f>RA!I14</f>
        <v>25038.746999999999</v>
      </c>
      <c r="G10" s="16">
        <f t="shared" si="0"/>
        <v>108905.09020000001</v>
      </c>
      <c r="H10" s="27">
        <f>RA!J14</f>
        <v>18.693466995882101</v>
      </c>
      <c r="I10" s="20">
        <f>VLOOKUP(B10,RMS!B:D,3,FALSE)</f>
        <v>133943.82372307699</v>
      </c>
      <c r="J10" s="21">
        <f>VLOOKUP(B10,RMS!B:E,4,FALSE)</f>
        <v>108905.08984359</v>
      </c>
      <c r="K10" s="22">
        <f t="shared" si="1"/>
        <v>1.34769230207894E-2</v>
      </c>
      <c r="L10" s="22">
        <f t="shared" si="2"/>
        <v>3.564100043149665E-4</v>
      </c>
    </row>
    <row r="11" spans="1:12">
      <c r="A11" s="56"/>
      <c r="B11" s="12">
        <v>19</v>
      </c>
      <c r="C11" s="53" t="s">
        <v>13</v>
      </c>
      <c r="D11" s="53"/>
      <c r="E11" s="15">
        <f>RA!D15</f>
        <v>65366.343800000002</v>
      </c>
      <c r="F11" s="25">
        <f>RA!I15</f>
        <v>12024.6049</v>
      </c>
      <c r="G11" s="16">
        <f t="shared" si="0"/>
        <v>53341.738900000004</v>
      </c>
      <c r="H11" s="27">
        <f>RA!J15</f>
        <v>18.3957128408335</v>
      </c>
      <c r="I11" s="20">
        <f>VLOOKUP(B11,RMS!B:D,3,FALSE)</f>
        <v>65366.376020512798</v>
      </c>
      <c r="J11" s="21">
        <f>VLOOKUP(B11,RMS!B:E,4,FALSE)</f>
        <v>53341.737423076898</v>
      </c>
      <c r="K11" s="22">
        <f t="shared" si="1"/>
        <v>-3.2220512795902323E-2</v>
      </c>
      <c r="L11" s="22">
        <f t="shared" si="2"/>
        <v>1.4769231056561694E-3</v>
      </c>
    </row>
    <row r="12" spans="1:12">
      <c r="A12" s="56"/>
      <c r="B12" s="12">
        <v>21</v>
      </c>
      <c r="C12" s="53" t="s">
        <v>14</v>
      </c>
      <c r="D12" s="53"/>
      <c r="E12" s="15">
        <f>RA!D16</f>
        <v>1021913.3464</v>
      </c>
      <c r="F12" s="25">
        <f>RA!I16</f>
        <v>81098.682199999996</v>
      </c>
      <c r="G12" s="16">
        <f t="shared" si="0"/>
        <v>940814.6642</v>
      </c>
      <c r="H12" s="27">
        <f>RA!J16</f>
        <v>7.9359646770144199</v>
      </c>
      <c r="I12" s="20">
        <f>VLOOKUP(B12,RMS!B:D,3,FALSE)</f>
        <v>1021912.8515</v>
      </c>
      <c r="J12" s="21">
        <f>VLOOKUP(B12,RMS!B:E,4,FALSE)</f>
        <v>940814.6642</v>
      </c>
      <c r="K12" s="22">
        <f t="shared" si="1"/>
        <v>0.4949000000488013</v>
      </c>
      <c r="L12" s="22">
        <f t="shared" si="2"/>
        <v>0</v>
      </c>
    </row>
    <row r="13" spans="1:12">
      <c r="A13" s="56"/>
      <c r="B13" s="12">
        <v>22</v>
      </c>
      <c r="C13" s="53" t="s">
        <v>15</v>
      </c>
      <c r="D13" s="53"/>
      <c r="E13" s="15">
        <f>RA!D17</f>
        <v>976825.27960000001</v>
      </c>
      <c r="F13" s="25">
        <f>RA!I17</f>
        <v>-356066.5209</v>
      </c>
      <c r="G13" s="16">
        <f t="shared" si="0"/>
        <v>1332891.8004999999</v>
      </c>
      <c r="H13" s="27">
        <f>RA!J17</f>
        <v>-36.451403166573002</v>
      </c>
      <c r="I13" s="20">
        <f>VLOOKUP(B13,RMS!B:D,3,FALSE)</f>
        <v>976825.32344957301</v>
      </c>
      <c r="J13" s="21">
        <f>VLOOKUP(B13,RMS!B:E,4,FALSE)</f>
        <v>1332891.7916854699</v>
      </c>
      <c r="K13" s="22">
        <f t="shared" si="1"/>
        <v>-4.3849573004990816E-2</v>
      </c>
      <c r="L13" s="22">
        <f t="shared" si="2"/>
        <v>8.8145299814641476E-3</v>
      </c>
    </row>
    <row r="14" spans="1:12">
      <c r="A14" s="56"/>
      <c r="B14" s="12">
        <v>23</v>
      </c>
      <c r="C14" s="53" t="s">
        <v>16</v>
      </c>
      <c r="D14" s="53"/>
      <c r="E14" s="15">
        <f>RA!D18</f>
        <v>1602640.3581999999</v>
      </c>
      <c r="F14" s="25">
        <f>RA!I18</f>
        <v>231469.9253</v>
      </c>
      <c r="G14" s="16">
        <f t="shared" si="0"/>
        <v>1371170.4328999999</v>
      </c>
      <c r="H14" s="27">
        <f>RA!J18</f>
        <v>14.4430360882697</v>
      </c>
      <c r="I14" s="20">
        <f>VLOOKUP(B14,RMS!B:D,3,FALSE)</f>
        <v>1602640.3821</v>
      </c>
      <c r="J14" s="21">
        <f>VLOOKUP(B14,RMS!B:E,4,FALSE)</f>
        <v>1371170.3983</v>
      </c>
      <c r="K14" s="22">
        <f t="shared" si="1"/>
        <v>-2.3900000145658851E-2</v>
      </c>
      <c r="L14" s="22">
        <f t="shared" si="2"/>
        <v>3.4599999897181988E-2</v>
      </c>
    </row>
    <row r="15" spans="1:12">
      <c r="A15" s="56"/>
      <c r="B15" s="12">
        <v>24</v>
      </c>
      <c r="C15" s="53" t="s">
        <v>17</v>
      </c>
      <c r="D15" s="53"/>
      <c r="E15" s="15">
        <f>RA!D19</f>
        <v>572401.61060000001</v>
      </c>
      <c r="F15" s="25">
        <f>RA!I19</f>
        <v>52648.569100000001</v>
      </c>
      <c r="G15" s="16">
        <f t="shared" si="0"/>
        <v>519753.04149999999</v>
      </c>
      <c r="H15" s="27">
        <f>RA!J19</f>
        <v>9.1978373444499901</v>
      </c>
      <c r="I15" s="20">
        <f>VLOOKUP(B15,RMS!B:D,3,FALSE)</f>
        <v>572401.62916153797</v>
      </c>
      <c r="J15" s="21">
        <f>VLOOKUP(B15,RMS!B:E,4,FALSE)</f>
        <v>519753.040715385</v>
      </c>
      <c r="K15" s="22">
        <f t="shared" si="1"/>
        <v>-1.8561537959612906E-2</v>
      </c>
      <c r="L15" s="22">
        <f t="shared" si="2"/>
        <v>7.8461499651893973E-4</v>
      </c>
    </row>
    <row r="16" spans="1:12">
      <c r="A16" s="56"/>
      <c r="B16" s="12">
        <v>25</v>
      </c>
      <c r="C16" s="53" t="s">
        <v>18</v>
      </c>
      <c r="D16" s="53"/>
      <c r="E16" s="15">
        <f>RA!D20</f>
        <v>896173.84199999995</v>
      </c>
      <c r="F16" s="25">
        <f>RA!I20</f>
        <v>50101.723400000003</v>
      </c>
      <c r="G16" s="16">
        <f t="shared" si="0"/>
        <v>846072.11859999993</v>
      </c>
      <c r="H16" s="27">
        <f>RA!J20</f>
        <v>5.5906255072327804</v>
      </c>
      <c r="I16" s="20">
        <f>VLOOKUP(B16,RMS!B:D,3,FALSE)</f>
        <v>896173.78760000004</v>
      </c>
      <c r="J16" s="21">
        <f>VLOOKUP(B16,RMS!B:E,4,FALSE)</f>
        <v>846072.11860000005</v>
      </c>
      <c r="K16" s="22">
        <f t="shared" si="1"/>
        <v>5.4399999906308949E-2</v>
      </c>
      <c r="L16" s="22">
        <f t="shared" si="2"/>
        <v>0</v>
      </c>
    </row>
    <row r="17" spans="1:12">
      <c r="A17" s="56"/>
      <c r="B17" s="12">
        <v>26</v>
      </c>
      <c r="C17" s="53" t="s">
        <v>19</v>
      </c>
      <c r="D17" s="53"/>
      <c r="E17" s="15">
        <f>RA!D21</f>
        <v>379591.65769999998</v>
      </c>
      <c r="F17" s="25">
        <f>RA!I21</f>
        <v>38171.584499999997</v>
      </c>
      <c r="G17" s="16">
        <f t="shared" si="0"/>
        <v>341420.07319999998</v>
      </c>
      <c r="H17" s="27">
        <f>RA!J21</f>
        <v>10.0559597993505</v>
      </c>
      <c r="I17" s="20">
        <f>VLOOKUP(B17,RMS!B:D,3,FALSE)</f>
        <v>379591.61565762799</v>
      </c>
      <c r="J17" s="21">
        <f>VLOOKUP(B17,RMS!B:E,4,FALSE)</f>
        <v>341420.07301822101</v>
      </c>
      <c r="K17" s="22">
        <f t="shared" si="1"/>
        <v>4.2042371991556138E-2</v>
      </c>
      <c r="L17" s="22">
        <f t="shared" si="2"/>
        <v>1.8177897436544299E-4</v>
      </c>
    </row>
    <row r="18" spans="1:12">
      <c r="A18" s="56"/>
      <c r="B18" s="12">
        <v>27</v>
      </c>
      <c r="C18" s="53" t="s">
        <v>20</v>
      </c>
      <c r="D18" s="53"/>
      <c r="E18" s="15">
        <f>RA!D22</f>
        <v>1260369.2243999999</v>
      </c>
      <c r="F18" s="25">
        <f>RA!I22</f>
        <v>159607.53219999999</v>
      </c>
      <c r="G18" s="16">
        <f t="shared" si="0"/>
        <v>1100761.6921999999</v>
      </c>
      <c r="H18" s="27">
        <f>RA!J22</f>
        <v>12.6635535928752</v>
      </c>
      <c r="I18" s="20">
        <f>VLOOKUP(B18,RMS!B:D,3,FALSE)</f>
        <v>1260369.6748097299</v>
      </c>
      <c r="J18" s="21">
        <f>VLOOKUP(B18,RMS!B:E,4,FALSE)</f>
        <v>1100761.6925132701</v>
      </c>
      <c r="K18" s="22">
        <f t="shared" si="1"/>
        <v>-0.45040972996503115</v>
      </c>
      <c r="L18" s="22">
        <f t="shared" si="2"/>
        <v>-3.1327013857662678E-4</v>
      </c>
    </row>
    <row r="19" spans="1:12">
      <c r="A19" s="56"/>
      <c r="B19" s="12">
        <v>29</v>
      </c>
      <c r="C19" s="53" t="s">
        <v>21</v>
      </c>
      <c r="D19" s="53"/>
      <c r="E19" s="15">
        <f>RA!D23</f>
        <v>2720640.6277000001</v>
      </c>
      <c r="F19" s="25">
        <f>RA!I23</f>
        <v>302430.21970000002</v>
      </c>
      <c r="G19" s="16">
        <f t="shared" si="0"/>
        <v>2418210.4079999998</v>
      </c>
      <c r="H19" s="27">
        <f>RA!J23</f>
        <v>11.1161399495703</v>
      </c>
      <c r="I19" s="20">
        <f>VLOOKUP(B19,RMS!B:D,3,FALSE)</f>
        <v>2720641.4087906</v>
      </c>
      <c r="J19" s="21">
        <f>VLOOKUP(B19,RMS!B:E,4,FALSE)</f>
        <v>2418210.44727863</v>
      </c>
      <c r="K19" s="22">
        <f t="shared" si="1"/>
        <v>-0.78109059995040298</v>
      </c>
      <c r="L19" s="22">
        <f t="shared" si="2"/>
        <v>-3.9278630167245865E-2</v>
      </c>
    </row>
    <row r="20" spans="1:12">
      <c r="A20" s="56"/>
      <c r="B20" s="12">
        <v>31</v>
      </c>
      <c r="C20" s="53" t="s">
        <v>22</v>
      </c>
      <c r="D20" s="53"/>
      <c r="E20" s="15">
        <f>RA!D24</f>
        <v>268487.21649999998</v>
      </c>
      <c r="F20" s="25">
        <f>RA!I24</f>
        <v>41829.768799999998</v>
      </c>
      <c r="G20" s="16">
        <f t="shared" si="0"/>
        <v>226657.44769999999</v>
      </c>
      <c r="H20" s="27">
        <f>RA!J24</f>
        <v>15.5797990478999</v>
      </c>
      <c r="I20" s="20">
        <f>VLOOKUP(B20,RMS!B:D,3,FALSE)</f>
        <v>268487.21605759801</v>
      </c>
      <c r="J20" s="21">
        <f>VLOOKUP(B20,RMS!B:E,4,FALSE)</f>
        <v>226657.42634522199</v>
      </c>
      <c r="K20" s="22">
        <f t="shared" si="1"/>
        <v>4.4240197166800499E-4</v>
      </c>
      <c r="L20" s="22">
        <f t="shared" si="2"/>
        <v>2.1354778000386432E-2</v>
      </c>
    </row>
    <row r="21" spans="1:12">
      <c r="A21" s="56"/>
      <c r="B21" s="12">
        <v>32</v>
      </c>
      <c r="C21" s="53" t="s">
        <v>23</v>
      </c>
      <c r="D21" s="53"/>
      <c r="E21" s="15">
        <f>RA!D25</f>
        <v>223031.0288</v>
      </c>
      <c r="F21" s="25">
        <f>RA!I25</f>
        <v>19030.5589</v>
      </c>
      <c r="G21" s="16">
        <f t="shared" si="0"/>
        <v>204000.4699</v>
      </c>
      <c r="H21" s="27">
        <f>RA!J25</f>
        <v>8.5326956533323397</v>
      </c>
      <c r="I21" s="20">
        <f>VLOOKUP(B21,RMS!B:D,3,FALSE)</f>
        <v>223031.029387769</v>
      </c>
      <c r="J21" s="21">
        <f>VLOOKUP(B21,RMS!B:E,4,FALSE)</f>
        <v>204000.460300476</v>
      </c>
      <c r="K21" s="22">
        <f t="shared" si="1"/>
        <v>-5.8776899822987616E-4</v>
      </c>
      <c r="L21" s="22">
        <f t="shared" si="2"/>
        <v>9.5995239971671253E-3</v>
      </c>
    </row>
    <row r="22" spans="1:12">
      <c r="A22" s="56"/>
      <c r="B22" s="12">
        <v>33</v>
      </c>
      <c r="C22" s="53" t="s">
        <v>24</v>
      </c>
      <c r="D22" s="53"/>
      <c r="E22" s="15">
        <f>RA!D26</f>
        <v>428976.32030000002</v>
      </c>
      <c r="F22" s="25">
        <f>RA!I26</f>
        <v>95539.121700000003</v>
      </c>
      <c r="G22" s="16">
        <f t="shared" si="0"/>
        <v>333437.1986</v>
      </c>
      <c r="H22" s="27">
        <f>RA!J26</f>
        <v>22.271420863787</v>
      </c>
      <c r="I22" s="20">
        <f>VLOOKUP(B22,RMS!B:D,3,FALSE)</f>
        <v>428976.292177097</v>
      </c>
      <c r="J22" s="21">
        <f>VLOOKUP(B22,RMS!B:E,4,FALSE)</f>
        <v>333437.16349081899</v>
      </c>
      <c r="K22" s="22">
        <f t="shared" si="1"/>
        <v>2.8122903022449464E-2</v>
      </c>
      <c r="L22" s="22">
        <f t="shared" si="2"/>
        <v>3.5109181015286595E-2</v>
      </c>
    </row>
    <row r="23" spans="1:12">
      <c r="A23" s="56"/>
      <c r="B23" s="12">
        <v>34</v>
      </c>
      <c r="C23" s="53" t="s">
        <v>25</v>
      </c>
      <c r="D23" s="53"/>
      <c r="E23" s="15">
        <f>RA!D27</f>
        <v>204013.74900000001</v>
      </c>
      <c r="F23" s="25">
        <f>RA!I27</f>
        <v>58021.938499999997</v>
      </c>
      <c r="G23" s="16">
        <f t="shared" si="0"/>
        <v>145991.81050000002</v>
      </c>
      <c r="H23" s="27">
        <f>RA!J27</f>
        <v>28.4402099291847</v>
      </c>
      <c r="I23" s="20">
        <f>VLOOKUP(B23,RMS!B:D,3,FALSE)</f>
        <v>204013.69468128</v>
      </c>
      <c r="J23" s="21">
        <f>VLOOKUP(B23,RMS!B:E,4,FALSE)</f>
        <v>145991.8058911</v>
      </c>
      <c r="K23" s="22">
        <f t="shared" si="1"/>
        <v>5.4318720009177923E-2</v>
      </c>
      <c r="L23" s="22">
        <f t="shared" si="2"/>
        <v>4.6089000243227929E-3</v>
      </c>
    </row>
    <row r="24" spans="1:12">
      <c r="A24" s="56"/>
      <c r="B24" s="12">
        <v>35</v>
      </c>
      <c r="C24" s="53" t="s">
        <v>26</v>
      </c>
      <c r="D24" s="53"/>
      <c r="E24" s="15">
        <f>RA!D28</f>
        <v>808622.49679999996</v>
      </c>
      <c r="F24" s="25">
        <f>RA!I28</f>
        <v>-124382.1514</v>
      </c>
      <c r="G24" s="16">
        <f t="shared" si="0"/>
        <v>933004.64819999994</v>
      </c>
      <c r="H24" s="27">
        <f>RA!J28</f>
        <v>-15.381980082451699</v>
      </c>
      <c r="I24" s="20">
        <f>VLOOKUP(B24,RMS!B:D,3,FALSE)</f>
        <v>808622.49659650598</v>
      </c>
      <c r="J24" s="21">
        <f>VLOOKUP(B24,RMS!B:E,4,FALSE)</f>
        <v>933004.65251292801</v>
      </c>
      <c r="K24" s="22">
        <f t="shared" si="1"/>
        <v>2.0349398255348206E-4</v>
      </c>
      <c r="L24" s="22">
        <f t="shared" si="2"/>
        <v>-4.3129280675202608E-3</v>
      </c>
    </row>
    <row r="25" spans="1:12">
      <c r="A25" s="56"/>
      <c r="B25" s="12">
        <v>36</v>
      </c>
      <c r="C25" s="53" t="s">
        <v>27</v>
      </c>
      <c r="D25" s="53"/>
      <c r="E25" s="15">
        <f>RA!D29</f>
        <v>625168.23970000003</v>
      </c>
      <c r="F25" s="25">
        <f>RA!I29</f>
        <v>86962.465200000006</v>
      </c>
      <c r="G25" s="16">
        <f t="shared" si="0"/>
        <v>538205.77450000006</v>
      </c>
      <c r="H25" s="27">
        <f>RA!J29</f>
        <v>13.910250021934999</v>
      </c>
      <c r="I25" s="20">
        <f>VLOOKUP(B25,RMS!B:D,3,FALSE)</f>
        <v>625168.23917699105</v>
      </c>
      <c r="J25" s="21">
        <f>VLOOKUP(B25,RMS!B:E,4,FALSE)</f>
        <v>538205.74265948904</v>
      </c>
      <c r="K25" s="22">
        <f t="shared" si="1"/>
        <v>5.230089882388711E-4</v>
      </c>
      <c r="L25" s="22">
        <f t="shared" si="2"/>
        <v>3.1840511015616357E-2</v>
      </c>
    </row>
    <row r="26" spans="1:12">
      <c r="A26" s="56"/>
      <c r="B26" s="12">
        <v>37</v>
      </c>
      <c r="C26" s="53" t="s">
        <v>28</v>
      </c>
      <c r="D26" s="53"/>
      <c r="E26" s="15">
        <f>RA!D30</f>
        <v>1270789.5589999999</v>
      </c>
      <c r="F26" s="25">
        <f>RA!I30</f>
        <v>180376.0442</v>
      </c>
      <c r="G26" s="16">
        <f t="shared" si="0"/>
        <v>1090413.5148</v>
      </c>
      <c r="H26" s="27">
        <f>RA!J30</f>
        <v>14.194013707662201</v>
      </c>
      <c r="I26" s="20">
        <f>VLOOKUP(B26,RMS!B:D,3,FALSE)</f>
        <v>1270789.52977168</v>
      </c>
      <c r="J26" s="21">
        <f>VLOOKUP(B26,RMS!B:E,4,FALSE)</f>
        <v>1090413.51466011</v>
      </c>
      <c r="K26" s="22">
        <f t="shared" si="1"/>
        <v>2.9228319879621267E-2</v>
      </c>
      <c r="L26" s="22">
        <f t="shared" si="2"/>
        <v>1.3989000581204891E-4</v>
      </c>
    </row>
    <row r="27" spans="1:12">
      <c r="A27" s="56"/>
      <c r="B27" s="12">
        <v>38</v>
      </c>
      <c r="C27" s="53" t="s">
        <v>29</v>
      </c>
      <c r="D27" s="53"/>
      <c r="E27" s="15">
        <f>RA!D31</f>
        <v>731862.98060000001</v>
      </c>
      <c r="F27" s="25">
        <f>RA!I31</f>
        <v>42951.936399999999</v>
      </c>
      <c r="G27" s="16">
        <f t="shared" si="0"/>
        <v>688911.0442</v>
      </c>
      <c r="H27" s="27">
        <f>RA!J31</f>
        <v>5.8688494347380296</v>
      </c>
      <c r="I27" s="20">
        <f>VLOOKUP(B27,RMS!B:D,3,FALSE)</f>
        <v>731862.90138761105</v>
      </c>
      <c r="J27" s="21">
        <f>VLOOKUP(B27,RMS!B:E,4,FALSE)</f>
        <v>688911.02030884998</v>
      </c>
      <c r="K27" s="22">
        <f t="shared" si="1"/>
        <v>7.9212388955056667E-2</v>
      </c>
      <c r="L27" s="22">
        <f t="shared" si="2"/>
        <v>2.3891150020062923E-2</v>
      </c>
    </row>
    <row r="28" spans="1:12">
      <c r="A28" s="56"/>
      <c r="B28" s="12">
        <v>39</v>
      </c>
      <c r="C28" s="53" t="s">
        <v>30</v>
      </c>
      <c r="D28" s="53"/>
      <c r="E28" s="15">
        <f>RA!D32</f>
        <v>116577.3968</v>
      </c>
      <c r="F28" s="25">
        <f>RA!I32</f>
        <v>28695.9601</v>
      </c>
      <c r="G28" s="16">
        <f t="shared" si="0"/>
        <v>87881.436700000006</v>
      </c>
      <c r="H28" s="27">
        <f>RA!J32</f>
        <v>24.615372179935299</v>
      </c>
      <c r="I28" s="20">
        <f>VLOOKUP(B28,RMS!B:D,3,FALSE)</f>
        <v>116577.319365048</v>
      </c>
      <c r="J28" s="21">
        <f>VLOOKUP(B28,RMS!B:E,4,FALSE)</f>
        <v>87881.446636823996</v>
      </c>
      <c r="K28" s="22">
        <f t="shared" si="1"/>
        <v>7.7434952007024549E-2</v>
      </c>
      <c r="L28" s="22">
        <f t="shared" si="2"/>
        <v>-9.9368239898467436E-3</v>
      </c>
    </row>
    <row r="29" spans="1:12">
      <c r="A29" s="56"/>
      <c r="B29" s="12">
        <v>40</v>
      </c>
      <c r="C29" s="53" t="s">
        <v>31</v>
      </c>
      <c r="D29" s="53"/>
      <c r="E29" s="15">
        <f>RA!D33</f>
        <v>165.6412</v>
      </c>
      <c r="F29" s="25">
        <f>RA!I33</f>
        <v>34.754800000000003</v>
      </c>
      <c r="G29" s="16">
        <f t="shared" si="0"/>
        <v>130.88639999999998</v>
      </c>
      <c r="H29" s="27">
        <f>RA!J33</f>
        <v>20.9819779137075</v>
      </c>
      <c r="I29" s="20">
        <f>VLOOKUP(B29,RMS!B:D,3,FALSE)</f>
        <v>165.64109999999999</v>
      </c>
      <c r="J29" s="21">
        <f>VLOOKUP(B29,RMS!B:E,4,FALSE)</f>
        <v>130.88640000000001</v>
      </c>
      <c r="K29" s="22">
        <f t="shared" si="1"/>
        <v>1.0000000000331966E-4</v>
      </c>
      <c r="L29" s="22">
        <f t="shared" si="2"/>
        <v>0</v>
      </c>
    </row>
    <row r="30" spans="1:12">
      <c r="A30" s="56"/>
      <c r="B30" s="12">
        <v>41</v>
      </c>
      <c r="C30" s="53" t="s">
        <v>40</v>
      </c>
      <c r="D30" s="53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6"/>
      <c r="B31" s="12">
        <v>42</v>
      </c>
      <c r="C31" s="53" t="s">
        <v>32</v>
      </c>
      <c r="D31" s="53"/>
      <c r="E31" s="15">
        <f>RA!D35</f>
        <v>130593.8076</v>
      </c>
      <c r="F31" s="25">
        <f>RA!I35</f>
        <v>14884.4249</v>
      </c>
      <c r="G31" s="16">
        <f t="shared" si="0"/>
        <v>115709.3827</v>
      </c>
      <c r="H31" s="27">
        <f>RA!J35</f>
        <v>11.3974966911065</v>
      </c>
      <c r="I31" s="20">
        <f>VLOOKUP(B31,RMS!B:D,3,FALSE)</f>
        <v>130593.8064</v>
      </c>
      <c r="J31" s="21">
        <f>VLOOKUP(B31,RMS!B:E,4,FALSE)</f>
        <v>115709.38770000001</v>
      </c>
      <c r="K31" s="22">
        <f t="shared" si="1"/>
        <v>1.1999999987892807E-3</v>
      </c>
      <c r="L31" s="22">
        <f t="shared" si="2"/>
        <v>-5.0000000046566129E-3</v>
      </c>
    </row>
    <row r="32" spans="1:12">
      <c r="A32" s="56"/>
      <c r="B32" s="12">
        <v>71</v>
      </c>
      <c r="C32" s="53" t="s">
        <v>41</v>
      </c>
      <c r="D32" s="53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6"/>
      <c r="B33" s="12">
        <v>72</v>
      </c>
      <c r="C33" s="53" t="s">
        <v>42</v>
      </c>
      <c r="D33" s="53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6"/>
      <c r="B34" s="12">
        <v>73</v>
      </c>
      <c r="C34" s="53" t="s">
        <v>43</v>
      </c>
      <c r="D34" s="53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6"/>
      <c r="B35" s="12">
        <v>75</v>
      </c>
      <c r="C35" s="53" t="s">
        <v>33</v>
      </c>
      <c r="D35" s="53"/>
      <c r="E35" s="15">
        <f>RA!D39</f>
        <v>422626.06900000002</v>
      </c>
      <c r="F35" s="25">
        <f>RA!I39</f>
        <v>25142.833999999999</v>
      </c>
      <c r="G35" s="16">
        <f t="shared" si="0"/>
        <v>397483.23500000004</v>
      </c>
      <c r="H35" s="27">
        <f>RA!J39</f>
        <v>5.9491914588922299</v>
      </c>
      <c r="I35" s="20">
        <f>VLOOKUP(B35,RMS!B:D,3,FALSE)</f>
        <v>422626.06837606803</v>
      </c>
      <c r="J35" s="21">
        <f>VLOOKUP(B35,RMS!B:E,4,FALSE)</f>
        <v>397483.23461538501</v>
      </c>
      <c r="K35" s="22">
        <f t="shared" si="1"/>
        <v>6.2393199186772108E-4</v>
      </c>
      <c r="L35" s="22">
        <f t="shared" si="2"/>
        <v>3.8461503572762012E-4</v>
      </c>
    </row>
    <row r="36" spans="1:12">
      <c r="A36" s="56"/>
      <c r="B36" s="12">
        <v>76</v>
      </c>
      <c r="C36" s="53" t="s">
        <v>34</v>
      </c>
      <c r="D36" s="53"/>
      <c r="E36" s="15">
        <f>RA!D40</f>
        <v>464497.61040000001</v>
      </c>
      <c r="F36" s="25">
        <f>RA!I40</f>
        <v>33522.900500000003</v>
      </c>
      <c r="G36" s="16">
        <f t="shared" si="0"/>
        <v>430974.70990000002</v>
      </c>
      <c r="H36" s="27">
        <f>RA!J40</f>
        <v>7.2170232417626199</v>
      </c>
      <c r="I36" s="20">
        <f>VLOOKUP(B36,RMS!B:D,3,FALSE)</f>
        <v>464497.605187179</v>
      </c>
      <c r="J36" s="21">
        <f>VLOOKUP(B36,RMS!B:E,4,FALSE)</f>
        <v>430974.707235043</v>
      </c>
      <c r="K36" s="22">
        <f t="shared" si="1"/>
        <v>5.2128210081718862E-3</v>
      </c>
      <c r="L36" s="22">
        <f t="shared" si="2"/>
        <v>2.6649570208974183E-3</v>
      </c>
    </row>
    <row r="37" spans="1:12">
      <c r="A37" s="56"/>
      <c r="B37" s="12">
        <v>77</v>
      </c>
      <c r="C37" s="53" t="s">
        <v>44</v>
      </c>
      <c r="D37" s="53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6"/>
      <c r="B38" s="12">
        <v>78</v>
      </c>
      <c r="C38" s="53" t="s">
        <v>45</v>
      </c>
      <c r="D38" s="53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6"/>
      <c r="B39" s="12">
        <v>99</v>
      </c>
      <c r="C39" s="53" t="s">
        <v>35</v>
      </c>
      <c r="D39" s="53"/>
      <c r="E39" s="15">
        <f>RA!D43</f>
        <v>21256.4103</v>
      </c>
      <c r="F39" s="25">
        <f>RA!I43</f>
        <v>2617.4441999999999</v>
      </c>
      <c r="G39" s="16">
        <f t="shared" si="0"/>
        <v>18638.966099999998</v>
      </c>
      <c r="H39" s="27">
        <f>RA!J43</f>
        <v>12.3136699144352</v>
      </c>
      <c r="I39" s="20">
        <f>VLOOKUP(B39,RMS!B:D,3,FALSE)</f>
        <v>21256.410256410301</v>
      </c>
      <c r="J39" s="21">
        <f>VLOOKUP(B39,RMS!B:E,4,FALSE)</f>
        <v>18638.965811965802</v>
      </c>
      <c r="K39" s="22">
        <f t="shared" si="1"/>
        <v>4.3589698179857805E-5</v>
      </c>
      <c r="L39" s="22">
        <f t="shared" si="2"/>
        <v>2.8803419627365656E-4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29" customWidth="1"/>
    <col min="2" max="3" width="9" style="29"/>
    <col min="4" max="5" width="11.5" style="29" bestFit="1" customWidth="1"/>
    <col min="6" max="7" width="12.25" style="29" bestFit="1" customWidth="1"/>
    <col min="8" max="8" width="9" style="29"/>
    <col min="9" max="9" width="12.25" style="29" bestFit="1" customWidth="1"/>
    <col min="10" max="10" width="9" style="29"/>
    <col min="11" max="11" width="12.25" style="29" bestFit="1" customWidth="1"/>
    <col min="12" max="12" width="10.5" style="29" bestFit="1" customWidth="1"/>
    <col min="13" max="13" width="12.25" style="29" bestFit="1" customWidth="1"/>
    <col min="14" max="15" width="13.875" style="29" bestFit="1" customWidth="1"/>
    <col min="16" max="18" width="10.5" style="29" bestFit="1" customWidth="1"/>
    <col min="19" max="20" width="9" style="29"/>
    <col min="21" max="21" width="10.5" style="29" bestFit="1" customWidth="1"/>
    <col min="22" max="22" width="36" style="29" bestFit="1" customWidth="1"/>
    <col min="23" max="16384" width="9" style="29"/>
  </cols>
  <sheetData>
    <row r="1" spans="1:23" ht="12.7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31" t="s">
        <v>54</v>
      </c>
      <c r="W1" s="59"/>
    </row>
    <row r="2" spans="1:23" ht="12.7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31"/>
      <c r="W2" s="59"/>
    </row>
    <row r="3" spans="1:23" ht="23.25" thickBo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32" t="s">
        <v>55</v>
      </c>
      <c r="W3" s="59"/>
    </row>
    <row r="4" spans="1:23" ht="12.75" thickTop="1" thickBo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W4" s="59"/>
    </row>
    <row r="5" spans="1:23" ht="12.75" thickTop="1" thickBot="1">
      <c r="A5" s="33"/>
      <c r="B5" s="34"/>
      <c r="C5" s="35"/>
      <c r="D5" s="36" t="s">
        <v>0</v>
      </c>
      <c r="E5" s="36" t="s">
        <v>56</v>
      </c>
      <c r="F5" s="36" t="s">
        <v>57</v>
      </c>
      <c r="G5" s="36" t="s">
        <v>58</v>
      </c>
      <c r="H5" s="36" t="s">
        <v>59</v>
      </c>
      <c r="I5" s="36" t="s">
        <v>1</v>
      </c>
      <c r="J5" s="36" t="s">
        <v>2</v>
      </c>
      <c r="K5" s="36" t="s">
        <v>60</v>
      </c>
      <c r="L5" s="36" t="s">
        <v>61</v>
      </c>
      <c r="M5" s="36" t="s">
        <v>62</v>
      </c>
      <c r="N5" s="36" t="s">
        <v>63</v>
      </c>
      <c r="O5" s="36" t="s">
        <v>64</v>
      </c>
      <c r="P5" s="36" t="s">
        <v>65</v>
      </c>
      <c r="Q5" s="36" t="s">
        <v>66</v>
      </c>
      <c r="R5" s="36" t="s">
        <v>67</v>
      </c>
      <c r="S5" s="36" t="s">
        <v>68</v>
      </c>
      <c r="T5" s="36" t="s">
        <v>69</v>
      </c>
      <c r="U5" s="37" t="s">
        <v>70</v>
      </c>
    </row>
    <row r="6" spans="1:23" ht="12" thickBot="1">
      <c r="A6" s="38" t="s">
        <v>3</v>
      </c>
      <c r="B6" s="60" t="s">
        <v>4</v>
      </c>
      <c r="C6" s="61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1:23" ht="12" thickBot="1">
      <c r="A7" s="62" t="s">
        <v>5</v>
      </c>
      <c r="B7" s="63"/>
      <c r="C7" s="64"/>
      <c r="D7" s="40">
        <v>16854085.396299999</v>
      </c>
      <c r="E7" s="40">
        <v>43556592</v>
      </c>
      <c r="F7" s="41">
        <v>38.694683450670396</v>
      </c>
      <c r="G7" s="42"/>
      <c r="H7" s="42"/>
      <c r="I7" s="40">
        <v>1408090.0795</v>
      </c>
      <c r="J7" s="41">
        <v>8.3545920552243107</v>
      </c>
      <c r="K7" s="42"/>
      <c r="L7" s="42"/>
      <c r="M7" s="42"/>
      <c r="N7" s="40">
        <v>394473774.27679998</v>
      </c>
      <c r="O7" s="40">
        <v>2387217862.4028001</v>
      </c>
      <c r="P7" s="40">
        <v>1004034</v>
      </c>
      <c r="Q7" s="40">
        <v>1019625</v>
      </c>
      <c r="R7" s="41">
        <v>-1.52909157778595</v>
      </c>
      <c r="S7" s="40">
        <v>16.786369183015701</v>
      </c>
      <c r="T7" s="40">
        <v>18.025503888586499</v>
      </c>
      <c r="U7" s="43">
        <v>-7.3817910952686603</v>
      </c>
    </row>
    <row r="8" spans="1:23" ht="12" thickBot="1">
      <c r="A8" s="65">
        <v>41538</v>
      </c>
      <c r="B8" s="68" t="s">
        <v>6</v>
      </c>
      <c r="C8" s="69"/>
      <c r="D8" s="44">
        <v>740828.522</v>
      </c>
      <c r="E8" s="44">
        <v>942225</v>
      </c>
      <c r="F8" s="45">
        <v>78.625436811801904</v>
      </c>
      <c r="G8" s="46"/>
      <c r="H8" s="46"/>
      <c r="I8" s="44">
        <v>135225.0099</v>
      </c>
      <c r="J8" s="45">
        <v>18.253213244940401</v>
      </c>
      <c r="K8" s="46"/>
      <c r="L8" s="46"/>
      <c r="M8" s="46"/>
      <c r="N8" s="44">
        <v>14000977.956800001</v>
      </c>
      <c r="O8" s="44">
        <v>76994343.659400001</v>
      </c>
      <c r="P8" s="44">
        <v>29452</v>
      </c>
      <c r="Q8" s="44">
        <v>30513</v>
      </c>
      <c r="R8" s="45">
        <v>-3.47720643660079</v>
      </c>
      <c r="S8" s="44">
        <v>25.153759405133801</v>
      </c>
      <c r="T8" s="44">
        <v>24.7469903713171</v>
      </c>
      <c r="U8" s="47">
        <v>1.6171301763092101</v>
      </c>
    </row>
    <row r="9" spans="1:23" ht="12" thickBot="1">
      <c r="A9" s="66"/>
      <c r="B9" s="68" t="s">
        <v>7</v>
      </c>
      <c r="C9" s="69"/>
      <c r="D9" s="44">
        <v>124093.5952</v>
      </c>
      <c r="E9" s="44">
        <v>264964</v>
      </c>
      <c r="F9" s="45">
        <v>46.834134146525599</v>
      </c>
      <c r="G9" s="46"/>
      <c r="H9" s="46"/>
      <c r="I9" s="44">
        <v>28126.591100000001</v>
      </c>
      <c r="J9" s="45">
        <v>22.665626742998899</v>
      </c>
      <c r="K9" s="46"/>
      <c r="L9" s="46"/>
      <c r="M9" s="46"/>
      <c r="N9" s="44">
        <v>2613759.9378</v>
      </c>
      <c r="O9" s="44">
        <v>16615192.667400001</v>
      </c>
      <c r="P9" s="44">
        <v>8069</v>
      </c>
      <c r="Q9" s="44">
        <v>8581</v>
      </c>
      <c r="R9" s="45">
        <v>-5.9666705512178098</v>
      </c>
      <c r="S9" s="44">
        <v>15.3790550501921</v>
      </c>
      <c r="T9" s="44">
        <v>16.035088602727001</v>
      </c>
      <c r="U9" s="47">
        <v>-4.2657598298060897</v>
      </c>
    </row>
    <row r="10" spans="1:23" ht="12" thickBot="1">
      <c r="A10" s="66"/>
      <c r="B10" s="68" t="s">
        <v>8</v>
      </c>
      <c r="C10" s="69"/>
      <c r="D10" s="44">
        <v>156288.777</v>
      </c>
      <c r="E10" s="44">
        <v>248295</v>
      </c>
      <c r="F10" s="45">
        <v>62.944794297106299</v>
      </c>
      <c r="G10" s="46"/>
      <c r="H10" s="46"/>
      <c r="I10" s="44">
        <v>42786.795100000003</v>
      </c>
      <c r="J10" s="45">
        <v>27.376754698131698</v>
      </c>
      <c r="K10" s="46"/>
      <c r="L10" s="46"/>
      <c r="M10" s="46"/>
      <c r="N10" s="44">
        <v>2844971.0891999998</v>
      </c>
      <c r="O10" s="44">
        <v>22225244.358600002</v>
      </c>
      <c r="P10" s="44">
        <v>98078</v>
      </c>
      <c r="Q10" s="44">
        <v>101653</v>
      </c>
      <c r="R10" s="45">
        <v>-3.5168662016861298</v>
      </c>
      <c r="S10" s="44">
        <v>1.5935151308142499</v>
      </c>
      <c r="T10" s="44">
        <v>1.79994300512528</v>
      </c>
      <c r="U10" s="47">
        <v>-12.954246264706001</v>
      </c>
    </row>
    <row r="11" spans="1:23" ht="12" thickBot="1">
      <c r="A11" s="66"/>
      <c r="B11" s="68" t="s">
        <v>9</v>
      </c>
      <c r="C11" s="69"/>
      <c r="D11" s="44">
        <v>54774.888700000003</v>
      </c>
      <c r="E11" s="44">
        <v>67075</v>
      </c>
      <c r="F11" s="45">
        <v>81.662152366753602</v>
      </c>
      <c r="G11" s="46"/>
      <c r="H11" s="46"/>
      <c r="I11" s="44">
        <v>13857.1194</v>
      </c>
      <c r="J11" s="45">
        <v>25.298306813355499</v>
      </c>
      <c r="K11" s="46"/>
      <c r="L11" s="46"/>
      <c r="M11" s="46"/>
      <c r="N11" s="44">
        <v>1108356.8015000001</v>
      </c>
      <c r="O11" s="44">
        <v>7455476.4589999998</v>
      </c>
      <c r="P11" s="44">
        <v>2843</v>
      </c>
      <c r="Q11" s="44">
        <v>2900</v>
      </c>
      <c r="R11" s="45">
        <v>-1.9655172413793101</v>
      </c>
      <c r="S11" s="44">
        <v>19.266580619064399</v>
      </c>
      <c r="T11" s="44">
        <v>19.150961655172399</v>
      </c>
      <c r="U11" s="47">
        <v>0.60010110863965305</v>
      </c>
    </row>
    <row r="12" spans="1:23" ht="12" thickBot="1">
      <c r="A12" s="66"/>
      <c r="B12" s="68" t="s">
        <v>10</v>
      </c>
      <c r="C12" s="69"/>
      <c r="D12" s="44">
        <v>153436.74909999999</v>
      </c>
      <c r="E12" s="44">
        <v>299244</v>
      </c>
      <c r="F12" s="45">
        <v>51.2747955180388</v>
      </c>
      <c r="G12" s="46"/>
      <c r="H12" s="46"/>
      <c r="I12" s="44">
        <v>16545.121999999999</v>
      </c>
      <c r="J12" s="45">
        <v>10.7830243387241</v>
      </c>
      <c r="K12" s="46"/>
      <c r="L12" s="46"/>
      <c r="M12" s="46"/>
      <c r="N12" s="44">
        <v>4019406.7579999999</v>
      </c>
      <c r="O12" s="44">
        <v>28352137.397500001</v>
      </c>
      <c r="P12" s="44">
        <v>1483</v>
      </c>
      <c r="Q12" s="44">
        <v>1615</v>
      </c>
      <c r="R12" s="45">
        <v>-8.1733746130030909</v>
      </c>
      <c r="S12" s="44">
        <v>103.463755293324</v>
      </c>
      <c r="T12" s="44">
        <v>99.857101238390101</v>
      </c>
      <c r="U12" s="47">
        <v>3.4859106405999301</v>
      </c>
    </row>
    <row r="13" spans="1:23" ht="12" thickBot="1">
      <c r="A13" s="66"/>
      <c r="B13" s="68" t="s">
        <v>11</v>
      </c>
      <c r="C13" s="69"/>
      <c r="D13" s="44">
        <v>278128.2107</v>
      </c>
      <c r="E13" s="44">
        <v>467688</v>
      </c>
      <c r="F13" s="45">
        <v>59.468750684216801</v>
      </c>
      <c r="G13" s="46"/>
      <c r="H13" s="46"/>
      <c r="I13" s="44">
        <v>69796.373800000001</v>
      </c>
      <c r="J13" s="45">
        <v>25.095035711887999</v>
      </c>
      <c r="K13" s="46"/>
      <c r="L13" s="46"/>
      <c r="M13" s="46"/>
      <c r="N13" s="44">
        <v>6186634.2522</v>
      </c>
      <c r="O13" s="44">
        <v>41196955.417900003</v>
      </c>
      <c r="P13" s="44">
        <v>11388</v>
      </c>
      <c r="Q13" s="44">
        <v>12157</v>
      </c>
      <c r="R13" s="45">
        <v>-6.3255737435222503</v>
      </c>
      <c r="S13" s="44">
        <v>24.4229198015455</v>
      </c>
      <c r="T13" s="44">
        <v>24.517201447725601</v>
      </c>
      <c r="U13" s="47">
        <v>-0.38603757022588903</v>
      </c>
    </row>
    <row r="14" spans="1:23" ht="12" thickBot="1">
      <c r="A14" s="66"/>
      <c r="B14" s="68" t="s">
        <v>12</v>
      </c>
      <c r="C14" s="69"/>
      <c r="D14" s="44">
        <v>133943.83720000001</v>
      </c>
      <c r="E14" s="44">
        <v>332180</v>
      </c>
      <c r="F14" s="45">
        <v>40.322667589860899</v>
      </c>
      <c r="G14" s="46"/>
      <c r="H14" s="46"/>
      <c r="I14" s="44">
        <v>25038.746999999999</v>
      </c>
      <c r="J14" s="45">
        <v>18.693466995882101</v>
      </c>
      <c r="K14" s="46"/>
      <c r="L14" s="46"/>
      <c r="M14" s="46"/>
      <c r="N14" s="44">
        <v>3529661.0822000001</v>
      </c>
      <c r="O14" s="44">
        <v>22263409.8123</v>
      </c>
      <c r="P14" s="44">
        <v>2000</v>
      </c>
      <c r="Q14" s="44">
        <v>2346</v>
      </c>
      <c r="R14" s="45">
        <v>-14.748508098891699</v>
      </c>
      <c r="S14" s="44">
        <v>66.971918599999995</v>
      </c>
      <c r="T14" s="44">
        <v>68.404879369138996</v>
      </c>
      <c r="U14" s="47">
        <v>-2.1396441957972701</v>
      </c>
    </row>
    <row r="15" spans="1:23" ht="12" thickBot="1">
      <c r="A15" s="66"/>
      <c r="B15" s="68" t="s">
        <v>13</v>
      </c>
      <c r="C15" s="69"/>
      <c r="D15" s="44">
        <v>65366.343800000002</v>
      </c>
      <c r="E15" s="44">
        <v>177557</v>
      </c>
      <c r="F15" s="45">
        <v>36.814287130330001</v>
      </c>
      <c r="G15" s="46"/>
      <c r="H15" s="46"/>
      <c r="I15" s="44">
        <v>12024.6049</v>
      </c>
      <c r="J15" s="45">
        <v>18.3957128408335</v>
      </c>
      <c r="K15" s="46"/>
      <c r="L15" s="46"/>
      <c r="M15" s="46"/>
      <c r="N15" s="44">
        <v>1854409.5345999999</v>
      </c>
      <c r="O15" s="44">
        <v>14530038.562200001</v>
      </c>
      <c r="P15" s="44">
        <v>2275</v>
      </c>
      <c r="Q15" s="44">
        <v>2483</v>
      </c>
      <c r="R15" s="45">
        <v>-8.3769633507853403</v>
      </c>
      <c r="S15" s="44">
        <v>28.732458813186799</v>
      </c>
      <c r="T15" s="44">
        <v>30.1564972211035</v>
      </c>
      <c r="U15" s="47">
        <v>-4.9562009891861996</v>
      </c>
    </row>
    <row r="16" spans="1:23" ht="12" thickBot="1">
      <c r="A16" s="66"/>
      <c r="B16" s="68" t="s">
        <v>14</v>
      </c>
      <c r="C16" s="69"/>
      <c r="D16" s="44">
        <v>1021913.3464</v>
      </c>
      <c r="E16" s="44">
        <v>2261490</v>
      </c>
      <c r="F16" s="45">
        <v>45.187612874697699</v>
      </c>
      <c r="G16" s="46"/>
      <c r="H16" s="46"/>
      <c r="I16" s="44">
        <v>81098.682199999996</v>
      </c>
      <c r="J16" s="45">
        <v>7.9359646770144199</v>
      </c>
      <c r="K16" s="46"/>
      <c r="L16" s="46"/>
      <c r="M16" s="46"/>
      <c r="N16" s="44">
        <v>21366548.373199999</v>
      </c>
      <c r="O16" s="44">
        <v>130191049.95990001</v>
      </c>
      <c r="P16" s="44">
        <v>71766</v>
      </c>
      <c r="Q16" s="44">
        <v>78207</v>
      </c>
      <c r="R16" s="45">
        <v>-8.2358356668840393</v>
      </c>
      <c r="S16" s="44">
        <v>14.239519360142699</v>
      </c>
      <c r="T16" s="44">
        <v>15.111334042988499</v>
      </c>
      <c r="U16" s="47">
        <v>-6.12250077264585</v>
      </c>
    </row>
    <row r="17" spans="1:21" ht="12" thickBot="1">
      <c r="A17" s="66"/>
      <c r="B17" s="68" t="s">
        <v>15</v>
      </c>
      <c r="C17" s="69"/>
      <c r="D17" s="44">
        <v>976825.27960000001</v>
      </c>
      <c r="E17" s="44">
        <v>6743244</v>
      </c>
      <c r="F17" s="45">
        <v>14.485984484618999</v>
      </c>
      <c r="G17" s="46"/>
      <c r="H17" s="46"/>
      <c r="I17" s="44">
        <v>-356066.5209</v>
      </c>
      <c r="J17" s="45">
        <v>-36.451403166573002</v>
      </c>
      <c r="K17" s="46"/>
      <c r="L17" s="46"/>
      <c r="M17" s="46"/>
      <c r="N17" s="44">
        <v>36161599.921499997</v>
      </c>
      <c r="O17" s="44">
        <v>111001494.01090001</v>
      </c>
      <c r="P17" s="44">
        <v>20599</v>
      </c>
      <c r="Q17" s="44">
        <v>27743</v>
      </c>
      <c r="R17" s="45">
        <v>-25.7506398010309</v>
      </c>
      <c r="S17" s="44">
        <v>47.421004883732202</v>
      </c>
      <c r="T17" s="44">
        <v>48.469409072558904</v>
      </c>
      <c r="U17" s="47">
        <v>-2.2108434677779001</v>
      </c>
    </row>
    <row r="18" spans="1:21" ht="12" thickBot="1">
      <c r="A18" s="66"/>
      <c r="B18" s="68" t="s">
        <v>16</v>
      </c>
      <c r="C18" s="69"/>
      <c r="D18" s="44">
        <v>1602640.3581999999</v>
      </c>
      <c r="E18" s="44">
        <v>3570890</v>
      </c>
      <c r="F18" s="45">
        <v>44.880698038864303</v>
      </c>
      <c r="G18" s="46"/>
      <c r="H18" s="46"/>
      <c r="I18" s="44">
        <v>231469.9253</v>
      </c>
      <c r="J18" s="45">
        <v>14.4430360882697</v>
      </c>
      <c r="K18" s="46"/>
      <c r="L18" s="46"/>
      <c r="M18" s="46"/>
      <c r="N18" s="44">
        <v>34219961.090999998</v>
      </c>
      <c r="O18" s="44">
        <v>233524229.21340001</v>
      </c>
      <c r="P18" s="44">
        <v>91992</v>
      </c>
      <c r="Q18" s="44">
        <v>97686</v>
      </c>
      <c r="R18" s="45">
        <v>-5.8288802899084802</v>
      </c>
      <c r="S18" s="44">
        <v>17.421518808157199</v>
      </c>
      <c r="T18" s="44">
        <v>18.236333549331501</v>
      </c>
      <c r="U18" s="47">
        <v>-4.6770591596915203</v>
      </c>
    </row>
    <row r="19" spans="1:21" ht="12" thickBot="1">
      <c r="A19" s="66"/>
      <c r="B19" s="68" t="s">
        <v>17</v>
      </c>
      <c r="C19" s="69"/>
      <c r="D19" s="44">
        <v>572401.61060000001</v>
      </c>
      <c r="E19" s="44">
        <v>1625994</v>
      </c>
      <c r="F19" s="45">
        <v>35.203180983447702</v>
      </c>
      <c r="G19" s="46"/>
      <c r="H19" s="46"/>
      <c r="I19" s="44">
        <v>52648.569100000001</v>
      </c>
      <c r="J19" s="45">
        <v>9.1978373444499901</v>
      </c>
      <c r="K19" s="46"/>
      <c r="L19" s="46"/>
      <c r="M19" s="46"/>
      <c r="N19" s="44">
        <v>14882476.1165</v>
      </c>
      <c r="O19" s="44">
        <v>83087936.604000002</v>
      </c>
      <c r="P19" s="44">
        <v>13936</v>
      </c>
      <c r="Q19" s="44">
        <v>15193</v>
      </c>
      <c r="R19" s="45">
        <v>-8.2735470282366794</v>
      </c>
      <c r="S19" s="44">
        <v>41.073594331228499</v>
      </c>
      <c r="T19" s="44">
        <v>44.641309517541004</v>
      </c>
      <c r="U19" s="47">
        <v>-8.6861528541707003</v>
      </c>
    </row>
    <row r="20" spans="1:21" ht="12" thickBot="1">
      <c r="A20" s="66"/>
      <c r="B20" s="68" t="s">
        <v>18</v>
      </c>
      <c r="C20" s="69"/>
      <c r="D20" s="44">
        <v>896173.84199999995</v>
      </c>
      <c r="E20" s="44">
        <v>3102475</v>
      </c>
      <c r="F20" s="45">
        <v>28.885771585588898</v>
      </c>
      <c r="G20" s="46"/>
      <c r="H20" s="46"/>
      <c r="I20" s="44">
        <v>50101.723400000003</v>
      </c>
      <c r="J20" s="45">
        <v>5.5906255072327804</v>
      </c>
      <c r="K20" s="46"/>
      <c r="L20" s="46"/>
      <c r="M20" s="46"/>
      <c r="N20" s="44">
        <v>24764438.152199998</v>
      </c>
      <c r="O20" s="44">
        <v>141035006.90400001</v>
      </c>
      <c r="P20" s="44">
        <v>36956</v>
      </c>
      <c r="Q20" s="44">
        <v>36824</v>
      </c>
      <c r="R20" s="45">
        <v>0.35846187269172902</v>
      </c>
      <c r="S20" s="44">
        <v>24.2497521917957</v>
      </c>
      <c r="T20" s="44">
        <v>26.343812404953301</v>
      </c>
      <c r="U20" s="47">
        <v>-8.6353880921971697</v>
      </c>
    </row>
    <row r="21" spans="1:21" ht="12" thickBot="1">
      <c r="A21" s="66"/>
      <c r="B21" s="68" t="s">
        <v>19</v>
      </c>
      <c r="C21" s="69"/>
      <c r="D21" s="44">
        <v>379591.65769999998</v>
      </c>
      <c r="E21" s="44">
        <v>868843</v>
      </c>
      <c r="F21" s="45">
        <v>43.689326805878601</v>
      </c>
      <c r="G21" s="46"/>
      <c r="H21" s="46"/>
      <c r="I21" s="44">
        <v>38171.584499999997</v>
      </c>
      <c r="J21" s="45">
        <v>10.0559597993505</v>
      </c>
      <c r="K21" s="46"/>
      <c r="L21" s="46"/>
      <c r="M21" s="46"/>
      <c r="N21" s="44">
        <v>7907247.8300999999</v>
      </c>
      <c r="O21" s="44">
        <v>49577455.415899999</v>
      </c>
      <c r="P21" s="44">
        <v>34226</v>
      </c>
      <c r="Q21" s="44">
        <v>33516</v>
      </c>
      <c r="R21" s="45">
        <v>2.1183912161355698</v>
      </c>
      <c r="S21" s="44">
        <v>11.0907397212645</v>
      </c>
      <c r="T21" s="44">
        <v>11.3659651002506</v>
      </c>
      <c r="U21" s="47">
        <v>-2.4815781985974801</v>
      </c>
    </row>
    <row r="22" spans="1:21" ht="12" thickBot="1">
      <c r="A22" s="66"/>
      <c r="B22" s="68" t="s">
        <v>20</v>
      </c>
      <c r="C22" s="69"/>
      <c r="D22" s="44">
        <v>1260369.2243999999</v>
      </c>
      <c r="E22" s="44">
        <v>1923189</v>
      </c>
      <c r="F22" s="45">
        <v>65.535380266838104</v>
      </c>
      <c r="G22" s="46"/>
      <c r="H22" s="46"/>
      <c r="I22" s="44">
        <v>159607.53219999999</v>
      </c>
      <c r="J22" s="45">
        <v>12.6635535928752</v>
      </c>
      <c r="K22" s="46"/>
      <c r="L22" s="46"/>
      <c r="M22" s="46"/>
      <c r="N22" s="44">
        <v>23707784.690499999</v>
      </c>
      <c r="O22" s="44">
        <v>169876062.0731</v>
      </c>
      <c r="P22" s="44">
        <v>82331</v>
      </c>
      <c r="Q22" s="44">
        <v>84064</v>
      </c>
      <c r="R22" s="45">
        <v>-2.0615245527217398</v>
      </c>
      <c r="S22" s="44">
        <v>15.3085620774678</v>
      </c>
      <c r="T22" s="44">
        <v>15.512539816092501</v>
      </c>
      <c r="U22" s="47">
        <v>-1.33244218230625</v>
      </c>
    </row>
    <row r="23" spans="1:21" ht="12" thickBot="1">
      <c r="A23" s="66"/>
      <c r="B23" s="68" t="s">
        <v>21</v>
      </c>
      <c r="C23" s="69"/>
      <c r="D23" s="44">
        <v>2720640.6277000001</v>
      </c>
      <c r="E23" s="44">
        <v>4119305</v>
      </c>
      <c r="F23" s="45">
        <v>66.046107964814496</v>
      </c>
      <c r="G23" s="46"/>
      <c r="H23" s="46"/>
      <c r="I23" s="44">
        <v>302430.21970000002</v>
      </c>
      <c r="J23" s="45">
        <v>11.1161399495703</v>
      </c>
      <c r="K23" s="46"/>
      <c r="L23" s="46"/>
      <c r="M23" s="46"/>
      <c r="N23" s="44">
        <v>54581100.119099997</v>
      </c>
      <c r="O23" s="44">
        <v>360267086.25809997</v>
      </c>
      <c r="P23" s="44">
        <v>94866</v>
      </c>
      <c r="Q23" s="44">
        <v>98414</v>
      </c>
      <c r="R23" s="45">
        <v>-3.6051781250635</v>
      </c>
      <c r="S23" s="44">
        <v>28.678774563067901</v>
      </c>
      <c r="T23" s="44">
        <v>29.743744926534799</v>
      </c>
      <c r="U23" s="47">
        <v>-3.7134444539286098</v>
      </c>
    </row>
    <row r="24" spans="1:21" ht="12" thickBot="1">
      <c r="A24" s="66"/>
      <c r="B24" s="68" t="s">
        <v>22</v>
      </c>
      <c r="C24" s="69"/>
      <c r="D24" s="44">
        <v>268487.21649999998</v>
      </c>
      <c r="E24" s="44">
        <v>1143010</v>
      </c>
      <c r="F24" s="45">
        <v>23.4894897244993</v>
      </c>
      <c r="G24" s="46"/>
      <c r="H24" s="46"/>
      <c r="I24" s="44">
        <v>41829.768799999998</v>
      </c>
      <c r="J24" s="45">
        <v>15.5797990478999</v>
      </c>
      <c r="K24" s="46"/>
      <c r="L24" s="46"/>
      <c r="M24" s="46"/>
      <c r="N24" s="44">
        <v>7222592.2713000001</v>
      </c>
      <c r="O24" s="44">
        <v>42517025.564599998</v>
      </c>
      <c r="P24" s="44">
        <v>31058</v>
      </c>
      <c r="Q24" s="44">
        <v>29183</v>
      </c>
      <c r="R24" s="45">
        <v>6.4249734434431103</v>
      </c>
      <c r="S24" s="44">
        <v>8.6447039893103206</v>
      </c>
      <c r="T24" s="44">
        <v>9.6813273241270608</v>
      </c>
      <c r="U24" s="47">
        <v>-11.9914266133182</v>
      </c>
    </row>
    <row r="25" spans="1:21" ht="12" thickBot="1">
      <c r="A25" s="66"/>
      <c r="B25" s="68" t="s">
        <v>23</v>
      </c>
      <c r="C25" s="69"/>
      <c r="D25" s="44">
        <v>223031.0288</v>
      </c>
      <c r="E25" s="44">
        <v>719241</v>
      </c>
      <c r="F25" s="45">
        <v>31.009220664561699</v>
      </c>
      <c r="G25" s="46"/>
      <c r="H25" s="46"/>
      <c r="I25" s="44">
        <v>19030.5589</v>
      </c>
      <c r="J25" s="45">
        <v>8.5326956533323397</v>
      </c>
      <c r="K25" s="46"/>
      <c r="L25" s="46"/>
      <c r="M25" s="46"/>
      <c r="N25" s="44">
        <v>5743582.6889000004</v>
      </c>
      <c r="O25" s="44">
        <v>32040433.142299999</v>
      </c>
      <c r="P25" s="44">
        <v>15705</v>
      </c>
      <c r="Q25" s="44">
        <v>15449</v>
      </c>
      <c r="R25" s="45">
        <v>1.65706518221245</v>
      </c>
      <c r="S25" s="44">
        <v>14.201275313594399</v>
      </c>
      <c r="T25" s="44">
        <v>16.258233626772</v>
      </c>
      <c r="U25" s="47">
        <v>-14.484321075083299</v>
      </c>
    </row>
    <row r="26" spans="1:21" ht="12" thickBot="1">
      <c r="A26" s="66"/>
      <c r="B26" s="68" t="s">
        <v>24</v>
      </c>
      <c r="C26" s="69"/>
      <c r="D26" s="44">
        <v>428976.32030000002</v>
      </c>
      <c r="E26" s="44">
        <v>1029496</v>
      </c>
      <c r="F26" s="45">
        <v>41.668575720546798</v>
      </c>
      <c r="G26" s="46"/>
      <c r="H26" s="46"/>
      <c r="I26" s="44">
        <v>95539.121700000003</v>
      </c>
      <c r="J26" s="45">
        <v>22.271420863787</v>
      </c>
      <c r="K26" s="46"/>
      <c r="L26" s="46"/>
      <c r="M26" s="46"/>
      <c r="N26" s="44">
        <v>9780192.6687000003</v>
      </c>
      <c r="O26" s="44">
        <v>77766850.254299998</v>
      </c>
      <c r="P26" s="44">
        <v>34749</v>
      </c>
      <c r="Q26" s="44">
        <v>34788</v>
      </c>
      <c r="R26" s="45">
        <v>-0.11210762331838001</v>
      </c>
      <c r="S26" s="44">
        <v>12.344997562519801</v>
      </c>
      <c r="T26" s="44">
        <v>12.5478070972749</v>
      </c>
      <c r="U26" s="47">
        <v>-1.6428479125089399</v>
      </c>
    </row>
    <row r="27" spans="1:21" ht="12" thickBot="1">
      <c r="A27" s="66"/>
      <c r="B27" s="68" t="s">
        <v>25</v>
      </c>
      <c r="C27" s="69"/>
      <c r="D27" s="44">
        <v>204013.74900000001</v>
      </c>
      <c r="E27" s="44">
        <v>944151</v>
      </c>
      <c r="F27" s="45">
        <v>21.608169561860301</v>
      </c>
      <c r="G27" s="46"/>
      <c r="H27" s="46"/>
      <c r="I27" s="44">
        <v>58021.938499999997</v>
      </c>
      <c r="J27" s="45">
        <v>28.4402099291847</v>
      </c>
      <c r="K27" s="46"/>
      <c r="L27" s="46"/>
      <c r="M27" s="46"/>
      <c r="N27" s="44">
        <v>6778241.0520000001</v>
      </c>
      <c r="O27" s="44">
        <v>36832269.033</v>
      </c>
      <c r="P27" s="44">
        <v>31664</v>
      </c>
      <c r="Q27" s="44">
        <v>31460</v>
      </c>
      <c r="R27" s="45">
        <v>0.64844246662427696</v>
      </c>
      <c r="S27" s="44">
        <v>6.4430820174330501</v>
      </c>
      <c r="T27" s="44">
        <v>6.24031174507311</v>
      </c>
      <c r="U27" s="47">
        <v>3.1471005927179498</v>
      </c>
    </row>
    <row r="28" spans="1:21" ht="12" thickBot="1">
      <c r="A28" s="66"/>
      <c r="B28" s="68" t="s">
        <v>26</v>
      </c>
      <c r="C28" s="69"/>
      <c r="D28" s="44">
        <v>808622.49679999996</v>
      </c>
      <c r="E28" s="44">
        <v>2090361</v>
      </c>
      <c r="F28" s="45">
        <v>38.6833899407806</v>
      </c>
      <c r="G28" s="46"/>
      <c r="H28" s="46"/>
      <c r="I28" s="44">
        <v>-124382.1514</v>
      </c>
      <c r="J28" s="45">
        <v>-15.381980082451699</v>
      </c>
      <c r="K28" s="46"/>
      <c r="L28" s="46"/>
      <c r="M28" s="46"/>
      <c r="N28" s="44">
        <v>22135265.726799998</v>
      </c>
      <c r="O28" s="44">
        <v>124880679.2661</v>
      </c>
      <c r="P28" s="44">
        <v>43620</v>
      </c>
      <c r="Q28" s="44">
        <v>39240</v>
      </c>
      <c r="R28" s="45">
        <v>11.1620795107034</v>
      </c>
      <c r="S28" s="44">
        <v>18.537883924805101</v>
      </c>
      <c r="T28" s="44">
        <v>18.9838319469929</v>
      </c>
      <c r="U28" s="47">
        <v>-2.4056037031876101</v>
      </c>
    </row>
    <row r="29" spans="1:21" ht="12" thickBot="1">
      <c r="A29" s="66"/>
      <c r="B29" s="68" t="s">
        <v>27</v>
      </c>
      <c r="C29" s="69"/>
      <c r="D29" s="44">
        <v>625168.23970000003</v>
      </c>
      <c r="E29" s="44">
        <v>929053</v>
      </c>
      <c r="F29" s="45">
        <v>67.290912326853302</v>
      </c>
      <c r="G29" s="46"/>
      <c r="H29" s="46"/>
      <c r="I29" s="44">
        <v>86962.465200000006</v>
      </c>
      <c r="J29" s="45">
        <v>13.910250021934999</v>
      </c>
      <c r="K29" s="46"/>
      <c r="L29" s="46"/>
      <c r="M29" s="46"/>
      <c r="N29" s="44">
        <v>14901673.134</v>
      </c>
      <c r="O29" s="44">
        <v>89855897.997700006</v>
      </c>
      <c r="P29" s="44">
        <v>92575</v>
      </c>
      <c r="Q29" s="44">
        <v>87434</v>
      </c>
      <c r="R29" s="45">
        <v>5.8798636685957399</v>
      </c>
      <c r="S29" s="44">
        <v>6.7531000777747803</v>
      </c>
      <c r="T29" s="44">
        <v>6.8130921815312098</v>
      </c>
      <c r="U29" s="47">
        <v>-0.88836390791653896</v>
      </c>
    </row>
    <row r="30" spans="1:21" ht="12" thickBot="1">
      <c r="A30" s="66"/>
      <c r="B30" s="68" t="s">
        <v>28</v>
      </c>
      <c r="C30" s="69"/>
      <c r="D30" s="44">
        <v>1270789.5589999999</v>
      </c>
      <c r="E30" s="44">
        <v>2726284</v>
      </c>
      <c r="F30" s="45">
        <v>46.612515754044701</v>
      </c>
      <c r="G30" s="46"/>
      <c r="H30" s="46"/>
      <c r="I30" s="44">
        <v>180376.0442</v>
      </c>
      <c r="J30" s="45">
        <v>14.194013707662201</v>
      </c>
      <c r="K30" s="46"/>
      <c r="L30" s="46"/>
      <c r="M30" s="46"/>
      <c r="N30" s="44">
        <v>27008910.0704</v>
      </c>
      <c r="O30" s="44">
        <v>176998024.3168</v>
      </c>
      <c r="P30" s="44">
        <v>85686</v>
      </c>
      <c r="Q30" s="44">
        <v>85101</v>
      </c>
      <c r="R30" s="45">
        <v>0.68741847921880395</v>
      </c>
      <c r="S30" s="44">
        <v>14.830772343206601</v>
      </c>
      <c r="T30" s="44">
        <v>15.3222964912281</v>
      </c>
      <c r="U30" s="47">
        <v>-3.3142181448603298</v>
      </c>
    </row>
    <row r="31" spans="1:21" ht="12" thickBot="1">
      <c r="A31" s="66"/>
      <c r="B31" s="68" t="s">
        <v>29</v>
      </c>
      <c r="C31" s="69"/>
      <c r="D31" s="44">
        <v>731862.98060000001</v>
      </c>
      <c r="E31" s="44">
        <v>1193594</v>
      </c>
      <c r="F31" s="45">
        <v>61.315906464007</v>
      </c>
      <c r="G31" s="46"/>
      <c r="H31" s="46"/>
      <c r="I31" s="44">
        <v>42951.936399999999</v>
      </c>
      <c r="J31" s="45">
        <v>5.8688494347380296</v>
      </c>
      <c r="K31" s="46"/>
      <c r="L31" s="46"/>
      <c r="M31" s="46"/>
      <c r="N31" s="44">
        <v>20898910.502599999</v>
      </c>
      <c r="O31" s="44">
        <v>137409765.61430001</v>
      </c>
      <c r="P31" s="44">
        <v>28953</v>
      </c>
      <c r="Q31" s="44">
        <v>27045</v>
      </c>
      <c r="R31" s="45">
        <v>7.0549084858568998</v>
      </c>
      <c r="S31" s="44">
        <v>25.277621683418001</v>
      </c>
      <c r="T31" s="44">
        <v>25.363556047328501</v>
      </c>
      <c r="U31" s="47">
        <v>-0.33996222028650602</v>
      </c>
    </row>
    <row r="32" spans="1:21" ht="12" thickBot="1">
      <c r="A32" s="66"/>
      <c r="B32" s="68" t="s">
        <v>30</v>
      </c>
      <c r="C32" s="69"/>
      <c r="D32" s="44">
        <v>116577.3968</v>
      </c>
      <c r="E32" s="44">
        <v>190647</v>
      </c>
      <c r="F32" s="45">
        <v>61.148298583245499</v>
      </c>
      <c r="G32" s="46"/>
      <c r="H32" s="46"/>
      <c r="I32" s="44">
        <v>28695.9601</v>
      </c>
      <c r="J32" s="45">
        <v>24.615372179935299</v>
      </c>
      <c r="K32" s="46"/>
      <c r="L32" s="46"/>
      <c r="M32" s="46"/>
      <c r="N32" s="44">
        <v>2791825.26</v>
      </c>
      <c r="O32" s="44">
        <v>20492491.246399999</v>
      </c>
      <c r="P32" s="44">
        <v>24324</v>
      </c>
      <c r="Q32" s="44">
        <v>23035</v>
      </c>
      <c r="R32" s="45">
        <v>5.5958324289125301</v>
      </c>
      <c r="S32" s="44">
        <v>4.7926902154251003</v>
      </c>
      <c r="T32" s="44">
        <v>4.95733551986108</v>
      </c>
      <c r="U32" s="47">
        <v>-3.4353420946357098</v>
      </c>
    </row>
    <row r="33" spans="1:21" ht="12" thickBot="1">
      <c r="A33" s="66"/>
      <c r="B33" s="68" t="s">
        <v>31</v>
      </c>
      <c r="C33" s="69"/>
      <c r="D33" s="44">
        <v>165.6412</v>
      </c>
      <c r="E33" s="46"/>
      <c r="F33" s="46"/>
      <c r="G33" s="46"/>
      <c r="H33" s="46"/>
      <c r="I33" s="44">
        <v>34.754800000000003</v>
      </c>
      <c r="J33" s="45">
        <v>20.9819779137075</v>
      </c>
      <c r="K33" s="46"/>
      <c r="L33" s="46"/>
      <c r="M33" s="46"/>
      <c r="N33" s="44">
        <v>2603.4342000000001</v>
      </c>
      <c r="O33" s="44">
        <v>17515.754400000002</v>
      </c>
      <c r="P33" s="44">
        <v>26</v>
      </c>
      <c r="Q33" s="44">
        <v>16</v>
      </c>
      <c r="R33" s="45">
        <v>62.5</v>
      </c>
      <c r="S33" s="44">
        <v>6.3708153846153799</v>
      </c>
      <c r="T33" s="44">
        <v>5.1068499999999997</v>
      </c>
      <c r="U33" s="47">
        <v>19.839931128245901</v>
      </c>
    </row>
    <row r="34" spans="1:21" ht="12" thickBot="1">
      <c r="A34" s="66"/>
      <c r="B34" s="68" t="s">
        <v>40</v>
      </c>
      <c r="C34" s="69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4">
        <v>25.9</v>
      </c>
      <c r="P34" s="46"/>
      <c r="Q34" s="46"/>
      <c r="R34" s="46"/>
      <c r="S34" s="46"/>
      <c r="T34" s="46"/>
      <c r="U34" s="48"/>
    </row>
    <row r="35" spans="1:21" ht="12" thickBot="1">
      <c r="A35" s="66"/>
      <c r="B35" s="68" t="s">
        <v>32</v>
      </c>
      <c r="C35" s="69"/>
      <c r="D35" s="44">
        <v>130593.8076</v>
      </c>
      <c r="E35" s="44">
        <v>423375</v>
      </c>
      <c r="F35" s="45">
        <v>30.8458949158547</v>
      </c>
      <c r="G35" s="46"/>
      <c r="H35" s="46"/>
      <c r="I35" s="44">
        <v>14884.4249</v>
      </c>
      <c r="J35" s="45">
        <v>11.3974966911065</v>
      </c>
      <c r="K35" s="46"/>
      <c r="L35" s="46"/>
      <c r="M35" s="46"/>
      <c r="N35" s="44">
        <v>4256082.1804</v>
      </c>
      <c r="O35" s="44">
        <v>17919088.1547</v>
      </c>
      <c r="P35" s="44">
        <v>10294</v>
      </c>
      <c r="Q35" s="44">
        <v>9497</v>
      </c>
      <c r="R35" s="45">
        <v>8.3921238285774393</v>
      </c>
      <c r="S35" s="44">
        <v>12.686400582863801</v>
      </c>
      <c r="T35" s="44">
        <v>13.1863722122776</v>
      </c>
      <c r="U35" s="47">
        <v>-3.9410045910823399</v>
      </c>
    </row>
    <row r="36" spans="1:21" ht="12" thickBot="1">
      <c r="A36" s="66"/>
      <c r="B36" s="68" t="s">
        <v>41</v>
      </c>
      <c r="C36" s="69"/>
      <c r="D36" s="46"/>
      <c r="E36" s="44">
        <v>1602494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8"/>
    </row>
    <row r="37" spans="1:21" ht="12" thickBot="1">
      <c r="A37" s="66"/>
      <c r="B37" s="68" t="s">
        <v>42</v>
      </c>
      <c r="C37" s="69"/>
      <c r="D37" s="46"/>
      <c r="E37" s="44">
        <v>575318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8"/>
    </row>
    <row r="38" spans="1:21" ht="12" thickBot="1">
      <c r="A38" s="66"/>
      <c r="B38" s="68" t="s">
        <v>43</v>
      </c>
      <c r="C38" s="69"/>
      <c r="D38" s="46"/>
      <c r="E38" s="44">
        <v>619771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8"/>
    </row>
    <row r="39" spans="1:21" ht="12" customHeight="1" thickBot="1">
      <c r="A39" s="66"/>
      <c r="B39" s="68" t="s">
        <v>33</v>
      </c>
      <c r="C39" s="69"/>
      <c r="D39" s="44">
        <v>422626.06900000002</v>
      </c>
      <c r="E39" s="44">
        <v>633046</v>
      </c>
      <c r="F39" s="45">
        <v>66.7607202320211</v>
      </c>
      <c r="G39" s="46"/>
      <c r="H39" s="46"/>
      <c r="I39" s="44">
        <v>25142.833999999999</v>
      </c>
      <c r="J39" s="45">
        <v>5.9491914588922299</v>
      </c>
      <c r="K39" s="46"/>
      <c r="L39" s="46"/>
      <c r="M39" s="46"/>
      <c r="N39" s="44">
        <v>8990557.7682000007</v>
      </c>
      <c r="O39" s="44">
        <v>50957374.497299999</v>
      </c>
      <c r="P39" s="44">
        <v>664</v>
      </c>
      <c r="Q39" s="44">
        <v>875</v>
      </c>
      <c r="R39" s="45">
        <v>-24.1142857142857</v>
      </c>
      <c r="S39" s="44">
        <v>636.485043674699</v>
      </c>
      <c r="T39" s="44">
        <v>777.32064514285696</v>
      </c>
      <c r="U39" s="47">
        <v>-22.1270873318648</v>
      </c>
    </row>
    <row r="40" spans="1:21" ht="12" thickBot="1">
      <c r="A40" s="66"/>
      <c r="B40" s="68" t="s">
        <v>34</v>
      </c>
      <c r="C40" s="69"/>
      <c r="D40" s="44">
        <v>464497.61040000001</v>
      </c>
      <c r="E40" s="44">
        <v>1012520</v>
      </c>
      <c r="F40" s="45">
        <v>45.875401019239099</v>
      </c>
      <c r="G40" s="46"/>
      <c r="H40" s="46"/>
      <c r="I40" s="44">
        <v>33522.900500000003</v>
      </c>
      <c r="J40" s="45">
        <v>7.2170232417626199</v>
      </c>
      <c r="K40" s="46"/>
      <c r="L40" s="46"/>
      <c r="M40" s="46"/>
      <c r="N40" s="44">
        <v>8574504.7259</v>
      </c>
      <c r="O40" s="44">
        <v>64898659.199299999</v>
      </c>
      <c r="P40" s="44">
        <v>2388</v>
      </c>
      <c r="Q40" s="44">
        <v>2533</v>
      </c>
      <c r="R40" s="45">
        <v>-5.7244374259770998</v>
      </c>
      <c r="S40" s="44">
        <v>194.51323718593</v>
      </c>
      <c r="T40" s="44">
        <v>204.664314251875</v>
      </c>
      <c r="U40" s="47">
        <v>-5.2187075865908499</v>
      </c>
    </row>
    <row r="41" spans="1:21" ht="12" thickBot="1">
      <c r="A41" s="66"/>
      <c r="B41" s="68" t="s">
        <v>44</v>
      </c>
      <c r="C41" s="69"/>
      <c r="D41" s="46"/>
      <c r="E41" s="44">
        <v>516105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8"/>
    </row>
    <row r="42" spans="1:21" ht="12" thickBot="1">
      <c r="A42" s="66"/>
      <c r="B42" s="68" t="s">
        <v>45</v>
      </c>
      <c r="C42" s="69"/>
      <c r="D42" s="46"/>
      <c r="E42" s="44">
        <v>193468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8"/>
    </row>
    <row r="43" spans="1:21" ht="12" thickBot="1">
      <c r="A43" s="67"/>
      <c r="B43" s="68" t="s">
        <v>35</v>
      </c>
      <c r="C43" s="69"/>
      <c r="D43" s="49">
        <v>21256.4103</v>
      </c>
      <c r="E43" s="50"/>
      <c r="F43" s="50"/>
      <c r="G43" s="50"/>
      <c r="H43" s="50"/>
      <c r="I43" s="49">
        <v>2617.4441999999999</v>
      </c>
      <c r="J43" s="51">
        <v>12.3136699144352</v>
      </c>
      <c r="K43" s="50"/>
      <c r="L43" s="50"/>
      <c r="M43" s="50"/>
      <c r="N43" s="49">
        <v>1639499.0870000001</v>
      </c>
      <c r="O43" s="49">
        <v>6438643.6880000001</v>
      </c>
      <c r="P43" s="49">
        <v>68</v>
      </c>
      <c r="Q43" s="49">
        <v>74</v>
      </c>
      <c r="R43" s="51">
        <v>-8.1081081081080999</v>
      </c>
      <c r="S43" s="49">
        <v>312.594269117647</v>
      </c>
      <c r="T43" s="49">
        <v>672.80942702702703</v>
      </c>
      <c r="U43" s="52">
        <v>-115.23408888018</v>
      </c>
    </row>
  </sheetData>
  <mergeCells count="41">
    <mergeCell ref="B19:C19"/>
    <mergeCell ref="B20:C20"/>
    <mergeCell ref="B36:C36"/>
    <mergeCell ref="B25:C25"/>
    <mergeCell ref="B26:C26"/>
    <mergeCell ref="B27:C27"/>
    <mergeCell ref="B28:C28"/>
    <mergeCell ref="B29:C29"/>
    <mergeCell ref="B30:C30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" style="28" bestFit="1" customWidth="1"/>
    <col min="2" max="2" width="5.125" style="30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70" t="s">
        <v>53</v>
      </c>
      <c r="B1" s="71" t="s">
        <v>36</v>
      </c>
      <c r="C1" s="70" t="s">
        <v>37</v>
      </c>
      <c r="D1" s="70" t="s">
        <v>38</v>
      </c>
      <c r="E1" s="70" t="s">
        <v>39</v>
      </c>
      <c r="F1" s="70" t="s">
        <v>46</v>
      </c>
      <c r="G1" s="70" t="s">
        <v>39</v>
      </c>
      <c r="H1" s="70" t="s">
        <v>47</v>
      </c>
    </row>
    <row r="2" spans="1:8" ht="14.25">
      <c r="A2" s="72">
        <v>1</v>
      </c>
      <c r="B2" s="73">
        <v>12</v>
      </c>
      <c r="C2" s="72">
        <v>62283</v>
      </c>
      <c r="D2" s="72">
        <v>740829.118726496</v>
      </c>
      <c r="E2" s="72">
        <v>605603.50817948696</v>
      </c>
      <c r="F2" s="72">
        <v>135225.61054700901</v>
      </c>
      <c r="G2" s="72">
        <v>605603.50817948696</v>
      </c>
      <c r="H2" s="72">
        <v>0.18253279619929699</v>
      </c>
    </row>
    <row r="3" spans="1:8" ht="14.25">
      <c r="A3" s="72">
        <v>2</v>
      </c>
      <c r="B3" s="73">
        <v>13</v>
      </c>
      <c r="C3" s="72">
        <v>16083.116</v>
      </c>
      <c r="D3" s="72">
        <v>124093.614047621</v>
      </c>
      <c r="E3" s="72">
        <v>95967.012683011897</v>
      </c>
      <c r="F3" s="72">
        <v>28126.601364609302</v>
      </c>
      <c r="G3" s="72">
        <v>95967.012683011897</v>
      </c>
      <c r="H3" s="72">
        <v>0.22665631572157799</v>
      </c>
    </row>
    <row r="4" spans="1:8" ht="14.25">
      <c r="A4" s="72">
        <v>3</v>
      </c>
      <c r="B4" s="73">
        <v>14</v>
      </c>
      <c r="C4" s="72">
        <v>145065</v>
      </c>
      <c r="D4" s="72">
        <v>156291.183278632</v>
      </c>
      <c r="E4" s="72">
        <v>113501.982664957</v>
      </c>
      <c r="F4" s="72">
        <v>42789.200613675202</v>
      </c>
      <c r="G4" s="72">
        <v>113501.982664957</v>
      </c>
      <c r="H4" s="72">
        <v>0.27377872325268399</v>
      </c>
    </row>
    <row r="5" spans="1:8" ht="14.25">
      <c r="A5" s="72">
        <v>4</v>
      </c>
      <c r="B5" s="73">
        <v>15</v>
      </c>
      <c r="C5" s="72">
        <v>3800</v>
      </c>
      <c r="D5" s="72">
        <v>54774.915332743403</v>
      </c>
      <c r="E5" s="72">
        <v>40917.769912389398</v>
      </c>
      <c r="F5" s="72">
        <v>13857.145420354</v>
      </c>
      <c r="G5" s="72">
        <v>40917.769912389398</v>
      </c>
      <c r="H5" s="72">
        <v>0.25298342016916697</v>
      </c>
    </row>
    <row r="6" spans="1:8" ht="14.25">
      <c r="A6" s="72">
        <v>5</v>
      </c>
      <c r="B6" s="73">
        <v>16</v>
      </c>
      <c r="C6" s="72">
        <v>2275</v>
      </c>
      <c r="D6" s="72">
        <v>153436.756402564</v>
      </c>
      <c r="E6" s="72">
        <v>136891.62900940201</v>
      </c>
      <c r="F6" s="72">
        <v>16545.127393162398</v>
      </c>
      <c r="G6" s="72">
        <v>136891.62900940201</v>
      </c>
      <c r="H6" s="72">
        <v>0.107830273404332</v>
      </c>
    </row>
    <row r="7" spans="1:8" ht="14.25">
      <c r="A7" s="72">
        <v>6</v>
      </c>
      <c r="B7" s="73">
        <v>17</v>
      </c>
      <c r="C7" s="72">
        <v>18114</v>
      </c>
      <c r="D7" s="72">
        <v>278128.380649573</v>
      </c>
      <c r="E7" s="72">
        <v>208331.83737350401</v>
      </c>
      <c r="F7" s="72">
        <v>69796.543276068405</v>
      </c>
      <c r="G7" s="72">
        <v>208331.83737350401</v>
      </c>
      <c r="H7" s="72">
        <v>0.250950813121112</v>
      </c>
    </row>
    <row r="8" spans="1:8" ht="14.25">
      <c r="A8" s="72">
        <v>7</v>
      </c>
      <c r="B8" s="73">
        <v>18</v>
      </c>
      <c r="C8" s="72">
        <v>50585</v>
      </c>
      <c r="D8" s="72">
        <v>133943.82372307699</v>
      </c>
      <c r="E8" s="72">
        <v>108905.08984359</v>
      </c>
      <c r="F8" s="72">
        <v>25038.733879487201</v>
      </c>
      <c r="G8" s="72">
        <v>108905.08984359</v>
      </c>
      <c r="H8" s="72">
        <v>0.186934590812143</v>
      </c>
    </row>
    <row r="9" spans="1:8" ht="14.25">
      <c r="A9" s="72">
        <v>8</v>
      </c>
      <c r="B9" s="73">
        <v>19</v>
      </c>
      <c r="C9" s="72">
        <v>15794</v>
      </c>
      <c r="D9" s="72">
        <v>65366.376020512798</v>
      </c>
      <c r="E9" s="72">
        <v>53341.737423076898</v>
      </c>
      <c r="F9" s="72">
        <v>12024.6385974359</v>
      </c>
      <c r="G9" s="72">
        <v>53341.737423076898</v>
      </c>
      <c r="H9" s="72">
        <v>0.18395755324820801</v>
      </c>
    </row>
    <row r="10" spans="1:8" ht="14.25">
      <c r="A10" s="72">
        <v>9</v>
      </c>
      <c r="B10" s="73">
        <v>21</v>
      </c>
      <c r="C10" s="72">
        <v>248449</v>
      </c>
      <c r="D10" s="72">
        <v>1021912.8515</v>
      </c>
      <c r="E10" s="72">
        <v>940814.6642</v>
      </c>
      <c r="F10" s="72">
        <v>81098.187300000005</v>
      </c>
      <c r="G10" s="72">
        <v>940814.6642</v>
      </c>
      <c r="H10" s="72">
        <v>7.9359200915186806E-2</v>
      </c>
    </row>
    <row r="11" spans="1:8" ht="14.25">
      <c r="A11" s="72">
        <v>10</v>
      </c>
      <c r="B11" s="73">
        <v>22</v>
      </c>
      <c r="C11" s="72">
        <v>63605.296999999999</v>
      </c>
      <c r="D11" s="72">
        <v>976825.32344957301</v>
      </c>
      <c r="E11" s="72">
        <v>1332891.7916854699</v>
      </c>
      <c r="F11" s="72">
        <v>-356066.46823589702</v>
      </c>
      <c r="G11" s="72">
        <v>1332891.7916854699</v>
      </c>
      <c r="H11" s="72">
        <v>-0.364513961389207</v>
      </c>
    </row>
    <row r="12" spans="1:8" ht="14.25">
      <c r="A12" s="72">
        <v>11</v>
      </c>
      <c r="B12" s="73">
        <v>23</v>
      </c>
      <c r="C12" s="72">
        <v>222473.18900000001</v>
      </c>
      <c r="D12" s="72">
        <v>1602640.3821</v>
      </c>
      <c r="E12" s="72">
        <v>1371170.3983</v>
      </c>
      <c r="F12" s="72">
        <v>231469.98379999999</v>
      </c>
      <c r="G12" s="72">
        <v>1371170.3983</v>
      </c>
      <c r="H12" s="72">
        <v>0.144430395231085</v>
      </c>
    </row>
    <row r="13" spans="1:8" ht="14.25">
      <c r="A13" s="72">
        <v>12</v>
      </c>
      <c r="B13" s="73">
        <v>24</v>
      </c>
      <c r="C13" s="72">
        <v>22806</v>
      </c>
      <c r="D13" s="72">
        <v>572401.62916153797</v>
      </c>
      <c r="E13" s="72">
        <v>519753.040715385</v>
      </c>
      <c r="F13" s="72">
        <v>52648.588446153801</v>
      </c>
      <c r="G13" s="72">
        <v>519753.040715385</v>
      </c>
      <c r="H13" s="72">
        <v>9.1978404260089505E-2</v>
      </c>
    </row>
    <row r="14" spans="1:8" ht="14.25">
      <c r="A14" s="72">
        <v>13</v>
      </c>
      <c r="B14" s="73">
        <v>25</v>
      </c>
      <c r="C14" s="72">
        <v>73190</v>
      </c>
      <c r="D14" s="72">
        <v>896173.78760000004</v>
      </c>
      <c r="E14" s="72">
        <v>846072.11860000005</v>
      </c>
      <c r="F14" s="72">
        <v>50101.669000000002</v>
      </c>
      <c r="G14" s="72">
        <v>846072.11860000005</v>
      </c>
      <c r="H14" s="72">
        <v>5.5906197763466003E-2</v>
      </c>
    </row>
    <row r="15" spans="1:8" ht="14.25">
      <c r="A15" s="72">
        <v>14</v>
      </c>
      <c r="B15" s="73">
        <v>26</v>
      </c>
      <c r="C15" s="72">
        <v>72404</v>
      </c>
      <c r="D15" s="72">
        <v>379591.61565762799</v>
      </c>
      <c r="E15" s="72">
        <v>341420.07301822101</v>
      </c>
      <c r="F15" s="72">
        <v>38171.542639407002</v>
      </c>
      <c r="G15" s="72">
        <v>341420.07301822101</v>
      </c>
      <c r="H15" s="72">
        <v>0.100559498853198</v>
      </c>
    </row>
    <row r="16" spans="1:8" ht="14.25">
      <c r="A16" s="72">
        <v>15</v>
      </c>
      <c r="B16" s="73">
        <v>27</v>
      </c>
      <c r="C16" s="72">
        <v>205630.61600000001</v>
      </c>
      <c r="D16" s="72">
        <v>1260369.6748097299</v>
      </c>
      <c r="E16" s="72">
        <v>1100761.6925132701</v>
      </c>
      <c r="F16" s="72">
        <v>159607.98229645999</v>
      </c>
      <c r="G16" s="72">
        <v>1100761.6925132701</v>
      </c>
      <c r="H16" s="72">
        <v>0.126635847788511</v>
      </c>
    </row>
    <row r="17" spans="1:8" ht="14.25">
      <c r="A17" s="72">
        <v>16</v>
      </c>
      <c r="B17" s="73">
        <v>29</v>
      </c>
      <c r="C17" s="72">
        <v>222043</v>
      </c>
      <c r="D17" s="72">
        <v>2720641.4087906</v>
      </c>
      <c r="E17" s="72">
        <v>2418210.44727863</v>
      </c>
      <c r="F17" s="72">
        <v>302430.96151196602</v>
      </c>
      <c r="G17" s="72">
        <v>2418210.44727863</v>
      </c>
      <c r="H17" s="72">
        <v>0.111161640242183</v>
      </c>
    </row>
    <row r="18" spans="1:8" ht="14.25">
      <c r="A18" s="72">
        <v>17</v>
      </c>
      <c r="B18" s="73">
        <v>31</v>
      </c>
      <c r="C18" s="72">
        <v>41242.423000000003</v>
      </c>
      <c r="D18" s="72">
        <v>268487.21605759801</v>
      </c>
      <c r="E18" s="72">
        <v>226657.42634522199</v>
      </c>
      <c r="F18" s="72">
        <v>41829.789712375998</v>
      </c>
      <c r="G18" s="72">
        <v>226657.42634522199</v>
      </c>
      <c r="H18" s="72">
        <v>0.15579806862536899</v>
      </c>
    </row>
    <row r="19" spans="1:8" ht="14.25">
      <c r="A19" s="72">
        <v>18</v>
      </c>
      <c r="B19" s="73">
        <v>32</v>
      </c>
      <c r="C19" s="72">
        <v>12970.277</v>
      </c>
      <c r="D19" s="72">
        <v>223031.029387769</v>
      </c>
      <c r="E19" s="72">
        <v>204000.460300476</v>
      </c>
      <c r="F19" s="72">
        <v>19030.569087293701</v>
      </c>
      <c r="G19" s="72">
        <v>204000.460300476</v>
      </c>
      <c r="H19" s="72">
        <v>8.5327001985030806E-2</v>
      </c>
    </row>
    <row r="20" spans="1:8" ht="14.25">
      <c r="A20" s="72">
        <v>19</v>
      </c>
      <c r="B20" s="73">
        <v>33</v>
      </c>
      <c r="C20" s="72">
        <v>31582.891</v>
      </c>
      <c r="D20" s="72">
        <v>428976.292177097</v>
      </c>
      <c r="E20" s="72">
        <v>333437.16349081899</v>
      </c>
      <c r="F20" s="72">
        <v>95539.128686277705</v>
      </c>
      <c r="G20" s="72">
        <v>333437.16349081899</v>
      </c>
      <c r="H20" s="72">
        <v>0.22271423952453701</v>
      </c>
    </row>
    <row r="21" spans="1:8" ht="14.25">
      <c r="A21" s="72">
        <v>20</v>
      </c>
      <c r="B21" s="73">
        <v>34</v>
      </c>
      <c r="C21" s="72">
        <v>45611.271000000001</v>
      </c>
      <c r="D21" s="72">
        <v>204013.69468128</v>
      </c>
      <c r="E21" s="72">
        <v>145991.8058911</v>
      </c>
      <c r="F21" s="72">
        <v>58021.888790179502</v>
      </c>
      <c r="G21" s="72">
        <v>145991.8058911</v>
      </c>
      <c r="H21" s="72">
        <v>0.28440193135477598</v>
      </c>
    </row>
    <row r="22" spans="1:8" ht="14.25">
      <c r="A22" s="72">
        <v>21</v>
      </c>
      <c r="B22" s="73">
        <v>35</v>
      </c>
      <c r="C22" s="72">
        <v>34023.347999999998</v>
      </c>
      <c r="D22" s="72">
        <v>808622.49659650598</v>
      </c>
      <c r="E22" s="72">
        <v>933004.65251292801</v>
      </c>
      <c r="F22" s="72">
        <v>-124382.15591642199</v>
      </c>
      <c r="G22" s="72">
        <v>933004.65251292801</v>
      </c>
      <c r="H22" s="72">
        <v>-0.153819806448556</v>
      </c>
    </row>
    <row r="23" spans="1:8" ht="14.25">
      <c r="A23" s="72">
        <v>22</v>
      </c>
      <c r="B23" s="73">
        <v>36</v>
      </c>
      <c r="C23" s="72">
        <v>107142.174</v>
      </c>
      <c r="D23" s="72">
        <v>625168.23917699105</v>
      </c>
      <c r="E23" s="72">
        <v>538205.74265948904</v>
      </c>
      <c r="F23" s="72">
        <v>86962.496517502601</v>
      </c>
      <c r="G23" s="72">
        <v>538205.74265948904</v>
      </c>
      <c r="H23" s="72">
        <v>0.139102550430241</v>
      </c>
    </row>
    <row r="24" spans="1:8" ht="14.25">
      <c r="A24" s="72">
        <v>23</v>
      </c>
      <c r="B24" s="73">
        <v>37</v>
      </c>
      <c r="C24" s="72">
        <v>147787.60800000001</v>
      </c>
      <c r="D24" s="72">
        <v>1270789.52977168</v>
      </c>
      <c r="E24" s="72">
        <v>1090413.51466011</v>
      </c>
      <c r="F24" s="72">
        <v>180376.01511156801</v>
      </c>
      <c r="G24" s="72">
        <v>1090413.51466011</v>
      </c>
      <c r="H24" s="72">
        <v>0.14194011745121601</v>
      </c>
    </row>
    <row r="25" spans="1:8" ht="14.25">
      <c r="A25" s="72">
        <v>24</v>
      </c>
      <c r="B25" s="73">
        <v>38</v>
      </c>
      <c r="C25" s="72">
        <v>145631.72700000001</v>
      </c>
      <c r="D25" s="72">
        <v>731862.90138761105</v>
      </c>
      <c r="E25" s="72">
        <v>688911.02030884998</v>
      </c>
      <c r="F25" s="72">
        <v>42951.8810787611</v>
      </c>
      <c r="G25" s="72">
        <v>688911.02030884998</v>
      </c>
      <c r="H25" s="72">
        <v>5.8688425109845503E-2</v>
      </c>
    </row>
    <row r="26" spans="1:8" ht="14.25">
      <c r="A26" s="72">
        <v>25</v>
      </c>
      <c r="B26" s="73">
        <v>39</v>
      </c>
      <c r="C26" s="72">
        <v>70349.471999999994</v>
      </c>
      <c r="D26" s="72">
        <v>116577.319365048</v>
      </c>
      <c r="E26" s="72">
        <v>87881.446636823996</v>
      </c>
      <c r="F26" s="72">
        <v>28695.872728224</v>
      </c>
      <c r="G26" s="72">
        <v>87881.446636823996</v>
      </c>
      <c r="H26" s="72">
        <v>0.24615313582881701</v>
      </c>
    </row>
    <row r="27" spans="1:8" ht="14.25">
      <c r="A27" s="72">
        <v>26</v>
      </c>
      <c r="B27" s="73">
        <v>40</v>
      </c>
      <c r="C27" s="72">
        <v>51</v>
      </c>
      <c r="D27" s="72">
        <v>165.64109999999999</v>
      </c>
      <c r="E27" s="72">
        <v>130.88640000000001</v>
      </c>
      <c r="F27" s="72">
        <v>34.7547</v>
      </c>
      <c r="G27" s="72">
        <v>130.88640000000001</v>
      </c>
      <c r="H27" s="72">
        <v>0.209819302093502</v>
      </c>
    </row>
    <row r="28" spans="1:8" ht="14.25">
      <c r="A28" s="72">
        <v>27</v>
      </c>
      <c r="B28" s="73">
        <v>42</v>
      </c>
      <c r="C28" s="72">
        <v>9393.3230000000003</v>
      </c>
      <c r="D28" s="72">
        <v>130593.8064</v>
      </c>
      <c r="E28" s="72">
        <v>115709.38770000001</v>
      </c>
      <c r="F28" s="72">
        <v>14884.4187</v>
      </c>
      <c r="G28" s="72">
        <v>115709.38770000001</v>
      </c>
      <c r="H28" s="72">
        <v>0.113974920482906</v>
      </c>
    </row>
    <row r="29" spans="1:8" ht="14.25">
      <c r="A29" s="72">
        <v>28</v>
      </c>
      <c r="B29" s="73">
        <v>75</v>
      </c>
      <c r="C29" s="72">
        <v>1574</v>
      </c>
      <c r="D29" s="72">
        <v>422626.06837606803</v>
      </c>
      <c r="E29" s="72">
        <v>397483.23461538501</v>
      </c>
      <c r="F29" s="72">
        <v>25142.833760683799</v>
      </c>
      <c r="G29" s="72">
        <v>397483.23461538501</v>
      </c>
      <c r="H29" s="72">
        <v>5.9491914110491498E-2</v>
      </c>
    </row>
    <row r="30" spans="1:8" ht="14.25">
      <c r="A30" s="72">
        <v>29</v>
      </c>
      <c r="B30" s="73">
        <v>76</v>
      </c>
      <c r="C30" s="72">
        <v>2451</v>
      </c>
      <c r="D30" s="72">
        <v>464497.605187179</v>
      </c>
      <c r="E30" s="72">
        <v>430974.707235043</v>
      </c>
      <c r="F30" s="72">
        <v>33522.897952136802</v>
      </c>
      <c r="G30" s="72">
        <v>430974.707235043</v>
      </c>
      <c r="H30" s="72">
        <v>7.2170227742353904E-2</v>
      </c>
    </row>
    <row r="31" spans="1:8" ht="14.25">
      <c r="A31" s="72">
        <v>30</v>
      </c>
      <c r="B31" s="73">
        <v>99</v>
      </c>
      <c r="C31" s="72">
        <v>69</v>
      </c>
      <c r="D31" s="72">
        <v>21256.410256410301</v>
      </c>
      <c r="E31" s="72">
        <v>18638.965811965802</v>
      </c>
      <c r="F31" s="72">
        <v>2617.4444444444398</v>
      </c>
      <c r="G31" s="72">
        <v>18638.965811965802</v>
      </c>
      <c r="H31" s="72">
        <v>0.123136710896663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2013-09-22T00:18:56Z</dcterms:modified>
</cp:coreProperties>
</file>