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<sst xmlns="http://schemas.openxmlformats.org/spreadsheetml/2006/main" count="114" uniqueCount="71">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</sst>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80" Type="http://schemas.openxmlformats.org/officeDocument/2006/relationships/image" Target="cid:4307d8dd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4" t="s">
        <v>4</v>
      </c>
      <c r="D2" s="54"/>
      <c r="E2" s="13"/>
      <c r="F2" s="24"/>
      <c r="G2" s="14"/>
      <c r="H2" s="24"/>
      <c r="I2" s="20"/>
      <c r="J2" s="21"/>
      <c r="K2" s="22"/>
      <c r="L2" s="22"/>
    </row>
    <row r="3" spans="1:12">
      <c r="A3" s="55" t="s">
        <v>5</v>
      </c>
      <c r="B3" s="55"/>
      <c r="C3" s="55"/>
      <c r="D3" s="55"/>
      <c r="E3" s="15">
        <f>RA!D7</f>
        <v>13314570.6217</v>
      </c>
      <c r="F3" s="25">
        <f>RA!I7</f>
        <v>1130690.6422999999</v>
      </c>
      <c r="G3" s="16">
        <f>E3-F3</f>
        <v>12183879.9794</v>
      </c>
      <c r="H3" s="27">
        <f>RA!J7</f>
        <v>8.4921299711851592</v>
      </c>
      <c r="I3" s="20">
        <f>SUM(I4:I39)</f>
        <v>13314573.567866387</v>
      </c>
      <c r="J3" s="21">
        <f>SUM(J4:J39)</f>
        <v>12183880.106698241</v>
      </c>
      <c r="K3" s="22">
        <f>E3-I3</f>
        <v>-2.9461663868278265</v>
      </c>
      <c r="L3" s="22">
        <f>G3-J3</f>
        <v>-0.12729824148118496</v>
      </c>
    </row>
    <row r="4" spans="1:12">
      <c r="A4" s="56">
        <f>RA!A8</f>
        <v>41539</v>
      </c>
      <c r="B4" s="12">
        <v>12</v>
      </c>
      <c r="C4" s="53" t="s">
        <v>6</v>
      </c>
      <c r="D4" s="53"/>
      <c r="E4" s="15">
        <f>RA!D8</f>
        <v>529409.6862</v>
      </c>
      <c r="F4" s="25">
        <f>RA!I8</f>
        <v>124149.0102</v>
      </c>
      <c r="G4" s="16">
        <f t="shared" ref="G4:G39" si="0">E4-F4</f>
        <v>405260.67599999998</v>
      </c>
      <c r="H4" s="27">
        <f>RA!J8</f>
        <v>23.450460661405302</v>
      </c>
      <c r="I4" s="20">
        <f>VLOOKUP(B4,RMS!B:D,3,FALSE)</f>
        <v>529410.11730598297</v>
      </c>
      <c r="J4" s="21">
        <f>VLOOKUP(B4,RMS!B:E,4,FALSE)</f>
        <v>405260.67053931602</v>
      </c>
      <c r="K4" s="22">
        <f t="shared" ref="K4:K39" si="1">E4-I4</f>
        <v>-0.43110598297789693</v>
      </c>
      <c r="L4" s="22">
        <f t="shared" ref="L4:L39" si="2">G4-J4</f>
        <v>5.4606839548796415E-3</v>
      </c>
    </row>
    <row r="5" spans="1:12">
      <c r="A5" s="56"/>
      <c r="B5" s="12">
        <v>13</v>
      </c>
      <c r="C5" s="53" t="s">
        <v>7</v>
      </c>
      <c r="D5" s="53"/>
      <c r="E5" s="15">
        <f>RA!D9</f>
        <v>74896.231899999999</v>
      </c>
      <c r="F5" s="25">
        <f>RA!I9</f>
        <v>16468.669399999999</v>
      </c>
      <c r="G5" s="16">
        <f t="shared" si="0"/>
        <v>58427.5625</v>
      </c>
      <c r="H5" s="27">
        <f>RA!J9</f>
        <v>21.988648804106301</v>
      </c>
      <c r="I5" s="20">
        <f>VLOOKUP(B5,RMS!B:D,3,FALSE)</f>
        <v>74896.239397662794</v>
      </c>
      <c r="J5" s="21">
        <f>VLOOKUP(B5,RMS!B:E,4,FALSE)</f>
        <v>58427.563989062903</v>
      </c>
      <c r="K5" s="22">
        <f t="shared" si="1"/>
        <v>-7.4976627947762609E-3</v>
      </c>
      <c r="L5" s="22">
        <f t="shared" si="2"/>
        <v>-1.4890629026922397E-3</v>
      </c>
    </row>
    <row r="6" spans="1:12">
      <c r="A6" s="56"/>
      <c r="B6" s="12">
        <v>14</v>
      </c>
      <c r="C6" s="53" t="s">
        <v>8</v>
      </c>
      <c r="D6" s="53"/>
      <c r="E6" s="15">
        <f>RA!D10</f>
        <v>92631.578599999993</v>
      </c>
      <c r="F6" s="25">
        <f>RA!I10</f>
        <v>19377.701400000002</v>
      </c>
      <c r="G6" s="16">
        <f t="shared" si="0"/>
        <v>73253.877199999988</v>
      </c>
      <c r="H6" s="27">
        <f>RA!J10</f>
        <v>20.919109544355798</v>
      </c>
      <c r="I6" s="20">
        <f>VLOOKUP(B6,RMS!B:D,3,FALSE)</f>
        <v>92633.525567521399</v>
      </c>
      <c r="J6" s="21">
        <f>VLOOKUP(B6,RMS!B:E,4,FALSE)</f>
        <v>73253.876910256397</v>
      </c>
      <c r="K6" s="22">
        <f t="shared" si="1"/>
        <v>-1.9469675214058952</v>
      </c>
      <c r="L6" s="22">
        <f t="shared" si="2"/>
        <v>2.8974359156563878E-4</v>
      </c>
    </row>
    <row r="7" spans="1:12">
      <c r="A7" s="56"/>
      <c r="B7" s="12">
        <v>15</v>
      </c>
      <c r="C7" s="53" t="s">
        <v>9</v>
      </c>
      <c r="D7" s="53"/>
      <c r="E7" s="15">
        <f>RA!D11</f>
        <v>39977.942199999998</v>
      </c>
      <c r="F7" s="25">
        <f>RA!I11</f>
        <v>10417.3598</v>
      </c>
      <c r="G7" s="16">
        <f t="shared" si="0"/>
        <v>29560.582399999999</v>
      </c>
      <c r="H7" s="27">
        <f>RA!J11</f>
        <v>26.057768926385599</v>
      </c>
      <c r="I7" s="20">
        <f>VLOOKUP(B7,RMS!B:D,3,FALSE)</f>
        <v>39977.961644467097</v>
      </c>
      <c r="J7" s="21">
        <f>VLOOKUP(B7,RMS!B:E,4,FALSE)</f>
        <v>29560.582834157802</v>
      </c>
      <c r="K7" s="22">
        <f t="shared" si="1"/>
        <v>-1.9444467099674512E-2</v>
      </c>
      <c r="L7" s="22">
        <f t="shared" si="2"/>
        <v>-4.3415780237410218E-4</v>
      </c>
    </row>
    <row r="8" spans="1:12">
      <c r="A8" s="56"/>
      <c r="B8" s="12">
        <v>16</v>
      </c>
      <c r="C8" s="53" t="s">
        <v>10</v>
      </c>
      <c r="D8" s="53"/>
      <c r="E8" s="15">
        <f>RA!D12</f>
        <v>135622.09450000001</v>
      </c>
      <c r="F8" s="25">
        <f>RA!I12</f>
        <v>13687.945299999999</v>
      </c>
      <c r="G8" s="16">
        <f t="shared" si="0"/>
        <v>121934.14920000001</v>
      </c>
      <c r="H8" s="27">
        <f>RA!J12</f>
        <v>10.0927104469692</v>
      </c>
      <c r="I8" s="20">
        <f>VLOOKUP(B8,RMS!B:D,3,FALSE)</f>
        <v>135622.09857863199</v>
      </c>
      <c r="J8" s="21">
        <f>VLOOKUP(B8,RMS!B:E,4,FALSE)</f>
        <v>121934.151675214</v>
      </c>
      <c r="K8" s="22">
        <f t="shared" si="1"/>
        <v>-4.0786319877952337E-3</v>
      </c>
      <c r="L8" s="22">
        <f t="shared" si="2"/>
        <v>-2.4752139870543033E-3</v>
      </c>
    </row>
    <row r="9" spans="1:12">
      <c r="A9" s="56"/>
      <c r="B9" s="12">
        <v>17</v>
      </c>
      <c r="C9" s="53" t="s">
        <v>11</v>
      </c>
      <c r="D9" s="53"/>
      <c r="E9" s="15">
        <f>RA!D13</f>
        <v>224276.16450000001</v>
      </c>
      <c r="F9" s="25">
        <f>RA!I13</f>
        <v>57864.121299999999</v>
      </c>
      <c r="G9" s="16">
        <f t="shared" si="0"/>
        <v>166412.04320000001</v>
      </c>
      <c r="H9" s="27">
        <f>RA!J13</f>
        <v>25.800388297615999</v>
      </c>
      <c r="I9" s="20">
        <f>VLOOKUP(B9,RMS!B:D,3,FALSE)</f>
        <v>224276.290720513</v>
      </c>
      <c r="J9" s="21">
        <f>VLOOKUP(B9,RMS!B:E,4,FALSE)</f>
        <v>166412.043923077</v>
      </c>
      <c r="K9" s="22">
        <f t="shared" si="1"/>
        <v>-0.12622051298967563</v>
      </c>
      <c r="L9" s="22">
        <f t="shared" si="2"/>
        <v>-7.2307698428630829E-4</v>
      </c>
    </row>
    <row r="10" spans="1:12">
      <c r="A10" s="56"/>
      <c r="B10" s="12">
        <v>18</v>
      </c>
      <c r="C10" s="53" t="s">
        <v>12</v>
      </c>
      <c r="D10" s="53"/>
      <c r="E10" s="15">
        <f>RA!D14</f>
        <v>115832.65</v>
      </c>
      <c r="F10" s="25">
        <f>RA!I14</f>
        <v>20326.495500000001</v>
      </c>
      <c r="G10" s="16">
        <f t="shared" si="0"/>
        <v>95506.15449999999</v>
      </c>
      <c r="H10" s="27">
        <f>RA!J14</f>
        <v>17.548157190567601</v>
      </c>
      <c r="I10" s="20">
        <f>VLOOKUP(B10,RMS!B:D,3,FALSE)</f>
        <v>115832.64079572599</v>
      </c>
      <c r="J10" s="21">
        <f>VLOOKUP(B10,RMS!B:E,4,FALSE)</f>
        <v>95506.153788034193</v>
      </c>
      <c r="K10" s="22">
        <f t="shared" si="1"/>
        <v>9.2042739997850731E-3</v>
      </c>
      <c r="L10" s="22">
        <f t="shared" si="2"/>
        <v>7.1196579665411264E-4</v>
      </c>
    </row>
    <row r="11" spans="1:12">
      <c r="A11" s="56"/>
      <c r="B11" s="12">
        <v>19</v>
      </c>
      <c r="C11" s="53" t="s">
        <v>13</v>
      </c>
      <c r="D11" s="53"/>
      <c r="E11" s="15">
        <f>RA!D15</f>
        <v>50484.148999999998</v>
      </c>
      <c r="F11" s="25">
        <f>RA!I15</f>
        <v>9833.5563999999995</v>
      </c>
      <c r="G11" s="16">
        <f t="shared" si="0"/>
        <v>40650.592599999996</v>
      </c>
      <c r="H11" s="27">
        <f>RA!J15</f>
        <v>19.4785028465073</v>
      </c>
      <c r="I11" s="20">
        <f>VLOOKUP(B11,RMS!B:D,3,FALSE)</f>
        <v>50484.170167521399</v>
      </c>
      <c r="J11" s="21">
        <f>VLOOKUP(B11,RMS!B:E,4,FALSE)</f>
        <v>40650.592744444402</v>
      </c>
      <c r="K11" s="22">
        <f t="shared" si="1"/>
        <v>-2.1167521401366685E-2</v>
      </c>
      <c r="L11" s="22">
        <f t="shared" si="2"/>
        <v>-1.4444440603256226E-4</v>
      </c>
    </row>
    <row r="12" spans="1:12">
      <c r="A12" s="56"/>
      <c r="B12" s="12">
        <v>21</v>
      </c>
      <c r="C12" s="53" t="s">
        <v>14</v>
      </c>
      <c r="D12" s="53"/>
      <c r="E12" s="15">
        <f>RA!D16</f>
        <v>693468.26630000002</v>
      </c>
      <c r="F12" s="25">
        <f>RA!I16</f>
        <v>58402.733899999999</v>
      </c>
      <c r="G12" s="16">
        <f t="shared" si="0"/>
        <v>635065.53240000003</v>
      </c>
      <c r="H12" s="27">
        <f>RA!J16</f>
        <v>8.4218322219137391</v>
      </c>
      <c r="I12" s="20">
        <f>VLOOKUP(B12,RMS!B:D,3,FALSE)</f>
        <v>693467.95149999997</v>
      </c>
      <c r="J12" s="21">
        <f>VLOOKUP(B12,RMS!B:E,4,FALSE)</f>
        <v>635065.53240000003</v>
      </c>
      <c r="K12" s="22">
        <f t="shared" si="1"/>
        <v>0.31480000005103648</v>
      </c>
      <c r="L12" s="22">
        <f t="shared" si="2"/>
        <v>0</v>
      </c>
    </row>
    <row r="13" spans="1:12">
      <c r="A13" s="56"/>
      <c r="B13" s="12">
        <v>22</v>
      </c>
      <c r="C13" s="53" t="s">
        <v>15</v>
      </c>
      <c r="D13" s="53"/>
      <c r="E13" s="15">
        <f>RA!D17</f>
        <v>981947.15619999997</v>
      </c>
      <c r="F13" s="25">
        <f>RA!I17</f>
        <v>-417353.66090000002</v>
      </c>
      <c r="G13" s="16">
        <f t="shared" si="0"/>
        <v>1399300.8171000001</v>
      </c>
      <c r="H13" s="27">
        <f>RA!J17</f>
        <v>-42.502659971550898</v>
      </c>
      <c r="I13" s="20">
        <f>VLOOKUP(B13,RMS!B:D,3,FALSE)</f>
        <v>981947.19614188001</v>
      </c>
      <c r="J13" s="21">
        <f>VLOOKUP(B13,RMS!B:E,4,FALSE)</f>
        <v>1399300.81462393</v>
      </c>
      <c r="K13" s="22">
        <f t="shared" si="1"/>
        <v>-3.9941880037076771E-2</v>
      </c>
      <c r="L13" s="22">
        <f t="shared" si="2"/>
        <v>2.4760700762271881E-3</v>
      </c>
    </row>
    <row r="14" spans="1:12">
      <c r="A14" s="56"/>
      <c r="B14" s="12">
        <v>23</v>
      </c>
      <c r="C14" s="53" t="s">
        <v>16</v>
      </c>
      <c r="D14" s="53"/>
      <c r="E14" s="15">
        <f>RA!D18</f>
        <v>1131760.9923</v>
      </c>
      <c r="F14" s="25">
        <f>RA!I18</f>
        <v>166431.64569999999</v>
      </c>
      <c r="G14" s="16">
        <f t="shared" si="0"/>
        <v>965329.34660000005</v>
      </c>
      <c r="H14" s="27">
        <f>RA!J18</f>
        <v>14.705547092745499</v>
      </c>
      <c r="I14" s="20">
        <f>VLOOKUP(B14,RMS!B:D,3,FALSE)</f>
        <v>1131761.0229</v>
      </c>
      <c r="J14" s="21">
        <f>VLOOKUP(B14,RMS!B:E,4,FALSE)</f>
        <v>965329.35829999996</v>
      </c>
      <c r="K14" s="22">
        <f t="shared" si="1"/>
        <v>-3.0599999940022826E-2</v>
      </c>
      <c r="L14" s="22">
        <f t="shared" si="2"/>
        <v>-1.169999991543591E-2</v>
      </c>
    </row>
    <row r="15" spans="1:12">
      <c r="A15" s="56"/>
      <c r="B15" s="12">
        <v>24</v>
      </c>
      <c r="C15" s="53" t="s">
        <v>17</v>
      </c>
      <c r="D15" s="53"/>
      <c r="E15" s="15">
        <f>RA!D19</f>
        <v>474480.55949999997</v>
      </c>
      <c r="F15" s="25">
        <f>RA!I19</f>
        <v>46131.383199999997</v>
      </c>
      <c r="G15" s="16">
        <f t="shared" si="0"/>
        <v>428349.17629999999</v>
      </c>
      <c r="H15" s="27">
        <f>RA!J19</f>
        <v>9.7225022767239402</v>
      </c>
      <c r="I15" s="20">
        <f>VLOOKUP(B15,RMS!B:D,3,FALSE)</f>
        <v>474480.55052307702</v>
      </c>
      <c r="J15" s="21">
        <f>VLOOKUP(B15,RMS!B:E,4,FALSE)</f>
        <v>428349.17603076901</v>
      </c>
      <c r="K15" s="22">
        <f t="shared" si="1"/>
        <v>8.9769229525700212E-3</v>
      </c>
      <c r="L15" s="22">
        <f t="shared" si="2"/>
        <v>2.6923097902908921E-4</v>
      </c>
    </row>
    <row r="16" spans="1:12">
      <c r="A16" s="56"/>
      <c r="B16" s="12">
        <v>25</v>
      </c>
      <c r="C16" s="53" t="s">
        <v>18</v>
      </c>
      <c r="D16" s="53"/>
      <c r="E16" s="15">
        <f>RA!D20</f>
        <v>824419.56460000004</v>
      </c>
      <c r="F16" s="25">
        <f>RA!I20</f>
        <v>39322.895400000001</v>
      </c>
      <c r="G16" s="16">
        <f t="shared" si="0"/>
        <v>785096.6692</v>
      </c>
      <c r="H16" s="27">
        <f>RA!J20</f>
        <v>4.76976737191809</v>
      </c>
      <c r="I16" s="20">
        <f>VLOOKUP(B16,RMS!B:D,3,FALSE)</f>
        <v>824419.51610000001</v>
      </c>
      <c r="J16" s="21">
        <f>VLOOKUP(B16,RMS!B:E,4,FALSE)</f>
        <v>785096.6692</v>
      </c>
      <c r="K16" s="22">
        <f t="shared" si="1"/>
        <v>4.8500000033527613E-2</v>
      </c>
      <c r="L16" s="22">
        <f t="shared" si="2"/>
        <v>0</v>
      </c>
    </row>
    <row r="17" spans="1:12">
      <c r="A17" s="56"/>
      <c r="B17" s="12">
        <v>26</v>
      </c>
      <c r="C17" s="53" t="s">
        <v>19</v>
      </c>
      <c r="D17" s="53"/>
      <c r="E17" s="15">
        <f>RA!D21</f>
        <v>289549.90519999998</v>
      </c>
      <c r="F17" s="25">
        <f>RA!I21</f>
        <v>35834.905100000004</v>
      </c>
      <c r="G17" s="16">
        <f t="shared" si="0"/>
        <v>253715.00009999998</v>
      </c>
      <c r="H17" s="27">
        <f>RA!J21</f>
        <v>12.376072123127701</v>
      </c>
      <c r="I17" s="20">
        <f>VLOOKUP(B17,RMS!B:D,3,FALSE)</f>
        <v>289549.84016693098</v>
      </c>
      <c r="J17" s="21">
        <f>VLOOKUP(B17,RMS!B:E,4,FALSE)</f>
        <v>253715.000075199</v>
      </c>
      <c r="K17" s="22">
        <f t="shared" si="1"/>
        <v>6.5033068996854126E-2</v>
      </c>
      <c r="L17" s="22">
        <f t="shared" si="2"/>
        <v>2.4800974642857909E-5</v>
      </c>
    </row>
    <row r="18" spans="1:12">
      <c r="A18" s="56"/>
      <c r="B18" s="12">
        <v>27</v>
      </c>
      <c r="C18" s="53" t="s">
        <v>20</v>
      </c>
      <c r="D18" s="53"/>
      <c r="E18" s="15">
        <f>RA!D22</f>
        <v>946290.97530000005</v>
      </c>
      <c r="F18" s="25">
        <f>RA!I22</f>
        <v>116739.8585</v>
      </c>
      <c r="G18" s="16">
        <f t="shared" si="0"/>
        <v>829551.11680000008</v>
      </c>
      <c r="H18" s="27">
        <f>RA!J22</f>
        <v>12.3365710491945</v>
      </c>
      <c r="I18" s="20">
        <f>VLOOKUP(B18,RMS!B:D,3,FALSE)</f>
        <v>946291.33156814205</v>
      </c>
      <c r="J18" s="21">
        <f>VLOOKUP(B18,RMS!B:E,4,FALSE)</f>
        <v>829551.11779291998</v>
      </c>
      <c r="K18" s="22">
        <f t="shared" si="1"/>
        <v>-0.35626814200077206</v>
      </c>
      <c r="L18" s="22">
        <f t="shared" si="2"/>
        <v>-9.9291990045458078E-4</v>
      </c>
    </row>
    <row r="19" spans="1:12">
      <c r="A19" s="56"/>
      <c r="B19" s="12">
        <v>29</v>
      </c>
      <c r="C19" s="53" t="s">
        <v>21</v>
      </c>
      <c r="D19" s="53"/>
      <c r="E19" s="15">
        <f>RA!D23</f>
        <v>2203427.4171000002</v>
      </c>
      <c r="F19" s="25">
        <f>RA!I23</f>
        <v>251137.5527</v>
      </c>
      <c r="G19" s="16">
        <f t="shared" si="0"/>
        <v>1952289.8644000003</v>
      </c>
      <c r="H19" s="27">
        <f>RA!J23</f>
        <v>11.3975868118465</v>
      </c>
      <c r="I19" s="20">
        <f>VLOOKUP(B19,RMS!B:D,3,FALSE)</f>
        <v>2203428.0323008499</v>
      </c>
      <c r="J19" s="21">
        <f>VLOOKUP(B19,RMS!B:E,4,FALSE)</f>
        <v>1952289.90018803</v>
      </c>
      <c r="K19" s="22">
        <f t="shared" si="1"/>
        <v>-0.61520084971562028</v>
      </c>
      <c r="L19" s="22">
        <f t="shared" si="2"/>
        <v>-3.5788029665127397E-2</v>
      </c>
    </row>
    <row r="20" spans="1:12">
      <c r="A20" s="56"/>
      <c r="B20" s="12">
        <v>31</v>
      </c>
      <c r="C20" s="53" t="s">
        <v>22</v>
      </c>
      <c r="D20" s="53"/>
      <c r="E20" s="15">
        <f>RA!D24</f>
        <v>212702.15820000001</v>
      </c>
      <c r="F20" s="25">
        <f>RA!I24</f>
        <v>35803.785300000003</v>
      </c>
      <c r="G20" s="16">
        <f t="shared" si="0"/>
        <v>176898.37290000002</v>
      </c>
      <c r="H20" s="27">
        <f>RA!J24</f>
        <v>16.832826522772901</v>
      </c>
      <c r="I20" s="20">
        <f>VLOOKUP(B20,RMS!B:D,3,FALSE)</f>
        <v>212702.151015785</v>
      </c>
      <c r="J20" s="21">
        <f>VLOOKUP(B20,RMS!B:E,4,FALSE)</f>
        <v>176898.36558727801</v>
      </c>
      <c r="K20" s="22">
        <f t="shared" si="1"/>
        <v>7.1842150064185262E-3</v>
      </c>
      <c r="L20" s="22">
        <f t="shared" si="2"/>
        <v>7.3127220093738288E-3</v>
      </c>
    </row>
    <row r="21" spans="1:12">
      <c r="A21" s="56"/>
      <c r="B21" s="12">
        <v>32</v>
      </c>
      <c r="C21" s="53" t="s">
        <v>23</v>
      </c>
      <c r="D21" s="53"/>
      <c r="E21" s="15">
        <f>RA!D25</f>
        <v>170604.07629999999</v>
      </c>
      <c r="F21" s="25">
        <f>RA!I25</f>
        <v>15180.567300000001</v>
      </c>
      <c r="G21" s="16">
        <f t="shared" si="0"/>
        <v>155423.50899999999</v>
      </c>
      <c r="H21" s="27">
        <f>RA!J25</f>
        <v>8.8981269552467293</v>
      </c>
      <c r="I21" s="20">
        <f>VLOOKUP(B21,RMS!B:D,3,FALSE)</f>
        <v>170604.072260124</v>
      </c>
      <c r="J21" s="21">
        <f>VLOOKUP(B21,RMS!B:E,4,FALSE)</f>
        <v>155423.49993863399</v>
      </c>
      <c r="K21" s="22">
        <f t="shared" si="1"/>
        <v>4.0398759883828461E-3</v>
      </c>
      <c r="L21" s="22">
        <f t="shared" si="2"/>
        <v>9.061365999514237E-3</v>
      </c>
    </row>
    <row r="22" spans="1:12">
      <c r="A22" s="56"/>
      <c r="B22" s="12">
        <v>33</v>
      </c>
      <c r="C22" s="53" t="s">
        <v>24</v>
      </c>
      <c r="D22" s="53"/>
      <c r="E22" s="15">
        <f>RA!D26</f>
        <v>387113.91440000001</v>
      </c>
      <c r="F22" s="25">
        <f>RA!I26</f>
        <v>91885.519199999995</v>
      </c>
      <c r="G22" s="16">
        <f t="shared" si="0"/>
        <v>295228.39520000003</v>
      </c>
      <c r="H22" s="27">
        <f>RA!J26</f>
        <v>23.736041454985202</v>
      </c>
      <c r="I22" s="20">
        <f>VLOOKUP(B22,RMS!B:D,3,FALSE)</f>
        <v>387113.913596528</v>
      </c>
      <c r="J22" s="21">
        <f>VLOOKUP(B22,RMS!B:E,4,FALSE)</f>
        <v>295228.38137873402</v>
      </c>
      <c r="K22" s="22">
        <f t="shared" si="1"/>
        <v>8.0347200855612755E-4</v>
      </c>
      <c r="L22" s="22">
        <f t="shared" si="2"/>
        <v>1.3821266009472311E-2</v>
      </c>
    </row>
    <row r="23" spans="1:12">
      <c r="A23" s="56"/>
      <c r="B23" s="12">
        <v>34</v>
      </c>
      <c r="C23" s="53" t="s">
        <v>25</v>
      </c>
      <c r="D23" s="53"/>
      <c r="E23" s="15">
        <f>RA!D27</f>
        <v>158939.95180000001</v>
      </c>
      <c r="F23" s="25">
        <f>RA!I27</f>
        <v>45963.168799999999</v>
      </c>
      <c r="G23" s="16">
        <f t="shared" si="0"/>
        <v>112976.78300000001</v>
      </c>
      <c r="H23" s="27">
        <f>RA!J27</f>
        <v>28.918574769568998</v>
      </c>
      <c r="I23" s="20">
        <f>VLOOKUP(B23,RMS!B:D,3,FALSE)</f>
        <v>158939.90426193899</v>
      </c>
      <c r="J23" s="21">
        <f>VLOOKUP(B23,RMS!B:E,4,FALSE)</f>
        <v>112976.778877558</v>
      </c>
      <c r="K23" s="22">
        <f t="shared" si="1"/>
        <v>4.7538061015075073E-2</v>
      </c>
      <c r="L23" s="22">
        <f t="shared" si="2"/>
        <v>4.1224420128855854E-3</v>
      </c>
    </row>
    <row r="24" spans="1:12">
      <c r="A24" s="56"/>
      <c r="B24" s="12">
        <v>35</v>
      </c>
      <c r="C24" s="53" t="s">
        <v>26</v>
      </c>
      <c r="D24" s="53"/>
      <c r="E24" s="15">
        <f>RA!D28</f>
        <v>712501.52879999997</v>
      </c>
      <c r="F24" s="25">
        <f>RA!I28</f>
        <v>7295.5340999999999</v>
      </c>
      <c r="G24" s="16">
        <f t="shared" si="0"/>
        <v>705205.99469999992</v>
      </c>
      <c r="H24" s="27">
        <f>RA!J28</f>
        <v>1.0239324134907</v>
      </c>
      <c r="I24" s="20">
        <f>VLOOKUP(B24,RMS!B:D,3,FALSE)</f>
        <v>712501.52883539803</v>
      </c>
      <c r="J24" s="21">
        <f>VLOOKUP(B24,RMS!B:E,4,FALSE)</f>
        <v>705206.00982731103</v>
      </c>
      <c r="K24" s="22">
        <f t="shared" si="1"/>
        <v>-3.5398057661950588E-5</v>
      </c>
      <c r="L24" s="22">
        <f t="shared" si="2"/>
        <v>-1.5127311111427844E-2</v>
      </c>
    </row>
    <row r="25" spans="1:12">
      <c r="A25" s="56"/>
      <c r="B25" s="12">
        <v>36</v>
      </c>
      <c r="C25" s="53" t="s">
        <v>27</v>
      </c>
      <c r="D25" s="53"/>
      <c r="E25" s="15">
        <f>RA!D29</f>
        <v>559536.18629999994</v>
      </c>
      <c r="F25" s="25">
        <f>RA!I29</f>
        <v>76996.36</v>
      </c>
      <c r="G25" s="16">
        <f t="shared" si="0"/>
        <v>482539.82629999996</v>
      </c>
      <c r="H25" s="27">
        <f>RA!J29</f>
        <v>13.760747184046799</v>
      </c>
      <c r="I25" s="20">
        <f>VLOOKUP(B25,RMS!B:D,3,FALSE)</f>
        <v>559536.18720354</v>
      </c>
      <c r="J25" s="21">
        <f>VLOOKUP(B25,RMS!B:E,4,FALSE)</f>
        <v>482539.803342589</v>
      </c>
      <c r="K25" s="22">
        <f t="shared" si="1"/>
        <v>-9.0354005806148052E-4</v>
      </c>
      <c r="L25" s="22">
        <f t="shared" si="2"/>
        <v>2.2957410954404622E-2</v>
      </c>
    </row>
    <row r="26" spans="1:12">
      <c r="A26" s="56"/>
      <c r="B26" s="12">
        <v>37</v>
      </c>
      <c r="C26" s="53" t="s">
        <v>28</v>
      </c>
      <c r="D26" s="53"/>
      <c r="E26" s="15">
        <f>RA!D30</f>
        <v>990736.72199999995</v>
      </c>
      <c r="F26" s="25">
        <f>RA!I30</f>
        <v>160796.90729999999</v>
      </c>
      <c r="G26" s="16">
        <f t="shared" si="0"/>
        <v>829939.81469999999</v>
      </c>
      <c r="H26" s="27">
        <f>RA!J30</f>
        <v>16.230034047329902</v>
      </c>
      <c r="I26" s="20">
        <f>VLOOKUP(B26,RMS!B:D,3,FALSE)</f>
        <v>990736.70026902703</v>
      </c>
      <c r="J26" s="21">
        <f>VLOOKUP(B26,RMS!B:E,4,FALSE)</f>
        <v>829939.81577830506</v>
      </c>
      <c r="K26" s="22">
        <f t="shared" si="1"/>
        <v>2.1730972919613123E-2</v>
      </c>
      <c r="L26" s="22">
        <f t="shared" si="2"/>
        <v>-1.0783050674945116E-3</v>
      </c>
    </row>
    <row r="27" spans="1:12">
      <c r="A27" s="56"/>
      <c r="B27" s="12">
        <v>38</v>
      </c>
      <c r="C27" s="53" t="s">
        <v>29</v>
      </c>
      <c r="D27" s="53"/>
      <c r="E27" s="15">
        <f>RA!D31</f>
        <v>531104.25170000002</v>
      </c>
      <c r="F27" s="25">
        <f>RA!I31</f>
        <v>48541.511500000001</v>
      </c>
      <c r="G27" s="16">
        <f t="shared" si="0"/>
        <v>482562.7402</v>
      </c>
      <c r="H27" s="27">
        <f>RA!J31</f>
        <v>9.1397331775493296</v>
      </c>
      <c r="I27" s="20">
        <f>VLOOKUP(B27,RMS!B:D,3,FALSE)</f>
        <v>531104.21516017697</v>
      </c>
      <c r="J27" s="21">
        <f>VLOOKUP(B27,RMS!B:E,4,FALSE)</f>
        <v>482562.84591415903</v>
      </c>
      <c r="K27" s="22">
        <f t="shared" si="1"/>
        <v>3.6539823049679399E-2</v>
      </c>
      <c r="L27" s="22">
        <f t="shared" si="2"/>
        <v>-0.10571415902813897</v>
      </c>
    </row>
    <row r="28" spans="1:12">
      <c r="A28" s="56"/>
      <c r="B28" s="12">
        <v>39</v>
      </c>
      <c r="C28" s="53" t="s">
        <v>30</v>
      </c>
      <c r="D28" s="53"/>
      <c r="E28" s="15">
        <f>RA!D32</f>
        <v>94378.585800000001</v>
      </c>
      <c r="F28" s="25">
        <f>RA!I32</f>
        <v>24525.189699999999</v>
      </c>
      <c r="G28" s="16">
        <f t="shared" si="0"/>
        <v>69853.396099999998</v>
      </c>
      <c r="H28" s="27">
        <f>RA!J32</f>
        <v>25.9859686306086</v>
      </c>
      <c r="I28" s="20">
        <f>VLOOKUP(B28,RMS!B:D,3,FALSE)</f>
        <v>94378.503689698206</v>
      </c>
      <c r="J28" s="21">
        <f>VLOOKUP(B28,RMS!B:E,4,FALSE)</f>
        <v>69853.409056274701</v>
      </c>
      <c r="K28" s="22">
        <f t="shared" si="1"/>
        <v>8.211030179518275E-2</v>
      </c>
      <c r="L28" s="22">
        <f t="shared" si="2"/>
        <v>-1.2956274702446535E-2</v>
      </c>
    </row>
    <row r="29" spans="1:12">
      <c r="A29" s="56"/>
      <c r="B29" s="12">
        <v>40</v>
      </c>
      <c r="C29" s="53" t="s">
        <v>31</v>
      </c>
      <c r="D29" s="53"/>
      <c r="E29" s="15">
        <f>RA!D33</f>
        <v>48.7179</v>
      </c>
      <c r="F29" s="25">
        <f>RA!I33</f>
        <v>10.223100000000001</v>
      </c>
      <c r="G29" s="16">
        <f t="shared" si="0"/>
        <v>38.494799999999998</v>
      </c>
      <c r="H29" s="27">
        <f>RA!J33</f>
        <v>20.984278879015701</v>
      </c>
      <c r="I29" s="20">
        <f>VLOOKUP(B29,RMS!B:D,3,FALSE)</f>
        <v>48.718000000000004</v>
      </c>
      <c r="J29" s="21">
        <f>VLOOKUP(B29,RMS!B:E,4,FALSE)</f>
        <v>38.494799999999998</v>
      </c>
      <c r="K29" s="22">
        <f t="shared" si="1"/>
        <v>-1.0000000000331966E-4</v>
      </c>
      <c r="L29" s="22">
        <f t="shared" si="2"/>
        <v>0</v>
      </c>
    </row>
    <row r="30" spans="1:12">
      <c r="A30" s="56"/>
      <c r="B30" s="12">
        <v>41</v>
      </c>
      <c r="C30" s="53" t="s">
        <v>40</v>
      </c>
      <c r="D30" s="53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6"/>
      <c r="B31" s="12">
        <v>42</v>
      </c>
      <c r="C31" s="53" t="s">
        <v>32</v>
      </c>
      <c r="D31" s="53"/>
      <c r="E31" s="15">
        <f>RA!D35</f>
        <v>86114.867499999993</v>
      </c>
      <c r="F31" s="25">
        <f>RA!I35</f>
        <v>16782.374199999998</v>
      </c>
      <c r="G31" s="16">
        <f t="shared" si="0"/>
        <v>69332.493300000002</v>
      </c>
      <c r="H31" s="27">
        <f>RA!J35</f>
        <v>19.488358615891698</v>
      </c>
      <c r="I31" s="20">
        <f>VLOOKUP(B31,RMS!B:D,3,FALSE)</f>
        <v>86114.866999999998</v>
      </c>
      <c r="J31" s="21">
        <f>VLOOKUP(B31,RMS!B:E,4,FALSE)</f>
        <v>69332.496799999994</v>
      </c>
      <c r="K31" s="22">
        <f t="shared" si="1"/>
        <v>4.999999946448952E-4</v>
      </c>
      <c r="L31" s="22">
        <f t="shared" si="2"/>
        <v>-3.4999999916180968E-3</v>
      </c>
    </row>
    <row r="32" spans="1:12">
      <c r="A32" s="56"/>
      <c r="B32" s="12">
        <v>71</v>
      </c>
      <c r="C32" s="53" t="s">
        <v>41</v>
      </c>
      <c r="D32" s="53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6"/>
      <c r="B33" s="12">
        <v>72</v>
      </c>
      <c r="C33" s="53" t="s">
        <v>42</v>
      </c>
      <c r="D33" s="53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6"/>
      <c r="B34" s="12">
        <v>73</v>
      </c>
      <c r="C34" s="53" t="s">
        <v>43</v>
      </c>
      <c r="D34" s="53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6"/>
      <c r="B35" s="12">
        <v>75</v>
      </c>
      <c r="C35" s="53" t="s">
        <v>33</v>
      </c>
      <c r="D35" s="53"/>
      <c r="E35" s="15">
        <f>RA!D39</f>
        <v>254808.63200000001</v>
      </c>
      <c r="F35" s="25">
        <f>RA!I39</f>
        <v>15217.9409</v>
      </c>
      <c r="G35" s="16">
        <f t="shared" si="0"/>
        <v>239590.69110000003</v>
      </c>
      <c r="H35" s="27">
        <f>RA!J39</f>
        <v>5.9723019509009401</v>
      </c>
      <c r="I35" s="20">
        <f>VLOOKUP(B35,RMS!B:D,3,FALSE)</f>
        <v>254808.632478632</v>
      </c>
      <c r="J35" s="21">
        <f>VLOOKUP(B35,RMS!B:E,4,FALSE)</f>
        <v>239590.689316239</v>
      </c>
      <c r="K35" s="22">
        <f t="shared" si="1"/>
        <v>-4.7863199142739177E-4</v>
      </c>
      <c r="L35" s="22">
        <f t="shared" si="2"/>
        <v>1.7837610212154686E-3</v>
      </c>
    </row>
    <row r="36" spans="1:12">
      <c r="A36" s="56"/>
      <c r="B36" s="12">
        <v>76</v>
      </c>
      <c r="C36" s="53" t="s">
        <v>34</v>
      </c>
      <c r="D36" s="53"/>
      <c r="E36" s="15">
        <f>RA!D40</f>
        <v>323386.6949</v>
      </c>
      <c r="F36" s="25">
        <f>RA!I40</f>
        <v>20972.299599999998</v>
      </c>
      <c r="G36" s="16">
        <f t="shared" si="0"/>
        <v>302414.39529999997</v>
      </c>
      <c r="H36" s="27">
        <f>RA!J40</f>
        <v>6.48520793549815</v>
      </c>
      <c r="I36" s="20">
        <f>VLOOKUP(B36,RMS!B:D,3,FALSE)</f>
        <v>323386.68803589698</v>
      </c>
      <c r="J36" s="21">
        <f>VLOOKUP(B36,RMS!B:E,4,FALSE)</f>
        <v>302414.39820085501</v>
      </c>
      <c r="K36" s="22">
        <f t="shared" si="1"/>
        <v>6.8641030229628086E-3</v>
      </c>
      <c r="L36" s="22">
        <f t="shared" si="2"/>
        <v>-2.9008550336584449E-3</v>
      </c>
    </row>
    <row r="37" spans="1:12">
      <c r="A37" s="56"/>
      <c r="B37" s="12">
        <v>77</v>
      </c>
      <c r="C37" s="53" t="s">
        <v>44</v>
      </c>
      <c r="D37" s="53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6"/>
      <c r="B38" s="12">
        <v>78</v>
      </c>
      <c r="C38" s="53" t="s">
        <v>45</v>
      </c>
      <c r="D38" s="53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6"/>
      <c r="B39" s="12">
        <v>99</v>
      </c>
      <c r="C39" s="53" t="s">
        <v>35</v>
      </c>
      <c r="D39" s="53"/>
      <c r="E39" s="15">
        <f>RA!D43</f>
        <v>24119.000700000001</v>
      </c>
      <c r="F39" s="25">
        <f>RA!I43</f>
        <v>1947.0884000000001</v>
      </c>
      <c r="G39" s="16">
        <f t="shared" si="0"/>
        <v>22171.9123</v>
      </c>
      <c r="H39" s="27">
        <f>RA!J43</f>
        <v>8.0728402648953903</v>
      </c>
      <c r="I39" s="20">
        <f>VLOOKUP(B39,RMS!B:D,3,FALSE)</f>
        <v>24119.0006807352</v>
      </c>
      <c r="J39" s="21">
        <f>VLOOKUP(B39,RMS!B:E,4,FALSE)</f>
        <v>22171.9128658952</v>
      </c>
      <c r="K39" s="22">
        <f t="shared" si="1"/>
        <v>1.9264800357632339E-5</v>
      </c>
      <c r="L39" s="22">
        <f t="shared" si="2"/>
        <v>-5.6589519954286516E-4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6" width="9.25" style="29" bestFit="1" customWidth="1"/>
    <col min="17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31" t="s">
        <v>54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31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32" t="s">
        <v>55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33"/>
      <c r="B5" s="34"/>
      <c r="C5" s="35"/>
      <c r="D5" s="36" t="s">
        <v>0</v>
      </c>
      <c r="E5" s="36" t="s">
        <v>56</v>
      </c>
      <c r="F5" s="36" t="s">
        <v>57</v>
      </c>
      <c r="G5" s="36" t="s">
        <v>58</v>
      </c>
      <c r="H5" s="36" t="s">
        <v>59</v>
      </c>
      <c r="I5" s="36" t="s">
        <v>1</v>
      </c>
      <c r="J5" s="36" t="s">
        <v>2</v>
      </c>
      <c r="K5" s="36" t="s">
        <v>60</v>
      </c>
      <c r="L5" s="36" t="s">
        <v>61</v>
      </c>
      <c r="M5" s="36" t="s">
        <v>62</v>
      </c>
      <c r="N5" s="36" t="s">
        <v>63</v>
      </c>
      <c r="O5" s="36" t="s">
        <v>64</v>
      </c>
      <c r="P5" s="36" t="s">
        <v>65</v>
      </c>
      <c r="Q5" s="36" t="s">
        <v>66</v>
      </c>
      <c r="R5" s="36" t="s">
        <v>67</v>
      </c>
      <c r="S5" s="36" t="s">
        <v>68</v>
      </c>
      <c r="T5" s="36" t="s">
        <v>69</v>
      </c>
      <c r="U5" s="37" t="s">
        <v>70</v>
      </c>
    </row>
    <row r="6" spans="1:23" ht="12" thickBot="1">
      <c r="A6" s="38" t="s">
        <v>3</v>
      </c>
      <c r="B6" s="62" t="s">
        <v>4</v>
      </c>
      <c r="C6" s="63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1:23" ht="12" thickBot="1">
      <c r="A7" s="64" t="s">
        <v>5</v>
      </c>
      <c r="B7" s="65"/>
      <c r="C7" s="66"/>
      <c r="D7" s="40">
        <v>13314570.6217</v>
      </c>
      <c r="E7" s="40">
        <v>23192772</v>
      </c>
      <c r="F7" s="41">
        <v>57.4082762582239</v>
      </c>
      <c r="G7" s="42"/>
      <c r="H7" s="42"/>
      <c r="I7" s="40">
        <v>1130690.6422999999</v>
      </c>
      <c r="J7" s="41">
        <v>8.4921299711851592</v>
      </c>
      <c r="K7" s="42"/>
      <c r="L7" s="42"/>
      <c r="M7" s="42"/>
      <c r="N7" s="40">
        <v>407788344.89850003</v>
      </c>
      <c r="O7" s="40">
        <v>2610395952.4433999</v>
      </c>
      <c r="P7" s="40">
        <v>810653</v>
      </c>
      <c r="Q7" s="40">
        <v>1004034</v>
      </c>
      <c r="R7" s="41">
        <v>-19.260403532151301</v>
      </c>
      <c r="S7" s="40">
        <v>16.424500522048302</v>
      </c>
      <c r="T7" s="40">
        <v>16.786369183015701</v>
      </c>
      <c r="U7" s="43">
        <v>-2.2032247524463799</v>
      </c>
    </row>
    <row r="8" spans="1:23" ht="12" thickBot="1">
      <c r="A8" s="67">
        <v>41539</v>
      </c>
      <c r="B8" s="57" t="s">
        <v>6</v>
      </c>
      <c r="C8" s="58"/>
      <c r="D8" s="44">
        <v>529409.6862</v>
      </c>
      <c r="E8" s="44">
        <v>931068</v>
      </c>
      <c r="F8" s="45">
        <v>56.860474874015601</v>
      </c>
      <c r="G8" s="46"/>
      <c r="H8" s="46"/>
      <c r="I8" s="44">
        <v>124149.0102</v>
      </c>
      <c r="J8" s="45">
        <v>23.450460661405302</v>
      </c>
      <c r="K8" s="46"/>
      <c r="L8" s="46"/>
      <c r="M8" s="46"/>
      <c r="N8" s="44">
        <v>14530387.642999999</v>
      </c>
      <c r="O8" s="44">
        <v>84125971.633000001</v>
      </c>
      <c r="P8" s="44">
        <v>23238</v>
      </c>
      <c r="Q8" s="44">
        <v>29452</v>
      </c>
      <c r="R8" s="45">
        <v>-21.098736927882701</v>
      </c>
      <c r="S8" s="44">
        <v>22.782067570358901</v>
      </c>
      <c r="T8" s="44">
        <v>25.153759405133801</v>
      </c>
      <c r="U8" s="47">
        <v>-10.410345011269399</v>
      </c>
    </row>
    <row r="9" spans="1:23" ht="12" thickBot="1">
      <c r="A9" s="68"/>
      <c r="B9" s="57" t="s">
        <v>7</v>
      </c>
      <c r="C9" s="58"/>
      <c r="D9" s="44">
        <v>74896.231899999999</v>
      </c>
      <c r="E9" s="44">
        <v>140704</v>
      </c>
      <c r="F9" s="45">
        <v>53.229639455879003</v>
      </c>
      <c r="G9" s="46"/>
      <c r="H9" s="46"/>
      <c r="I9" s="44">
        <v>16468.669399999999</v>
      </c>
      <c r="J9" s="45">
        <v>21.988648804106301</v>
      </c>
      <c r="K9" s="46"/>
      <c r="L9" s="46"/>
      <c r="M9" s="46"/>
      <c r="N9" s="44">
        <v>2688656.1697</v>
      </c>
      <c r="O9" s="44">
        <v>17883004.631499998</v>
      </c>
      <c r="P9" s="44">
        <v>5011</v>
      </c>
      <c r="Q9" s="44">
        <v>8069</v>
      </c>
      <c r="R9" s="45">
        <v>-37.898128640475903</v>
      </c>
      <c r="S9" s="44">
        <v>14.946364378367599</v>
      </c>
      <c r="T9" s="44">
        <v>15.3790550501921</v>
      </c>
      <c r="U9" s="47">
        <v>-2.8949559964612699</v>
      </c>
    </row>
    <row r="10" spans="1:23" ht="12" thickBot="1">
      <c r="A10" s="68"/>
      <c r="B10" s="57" t="s">
        <v>8</v>
      </c>
      <c r="C10" s="58"/>
      <c r="D10" s="44">
        <v>92631.578599999993</v>
      </c>
      <c r="E10" s="44">
        <v>192738</v>
      </c>
      <c r="F10" s="45">
        <v>48.060879847253801</v>
      </c>
      <c r="G10" s="46"/>
      <c r="H10" s="46"/>
      <c r="I10" s="44">
        <v>19377.701400000002</v>
      </c>
      <c r="J10" s="45">
        <v>20.919109544355798</v>
      </c>
      <c r="K10" s="46"/>
      <c r="L10" s="46"/>
      <c r="M10" s="46"/>
      <c r="N10" s="44">
        <v>2937602.6677999999</v>
      </c>
      <c r="O10" s="44">
        <v>24213173.915399998</v>
      </c>
      <c r="P10" s="44">
        <v>77645</v>
      </c>
      <c r="Q10" s="44">
        <v>98078</v>
      </c>
      <c r="R10" s="45">
        <v>-20.833418299720599</v>
      </c>
      <c r="S10" s="44">
        <v>1.1930140846158801</v>
      </c>
      <c r="T10" s="44">
        <v>1.5935151308142499</v>
      </c>
      <c r="U10" s="47">
        <v>-33.570521200285803</v>
      </c>
    </row>
    <row r="11" spans="1:23" ht="12" thickBot="1">
      <c r="A11" s="68"/>
      <c r="B11" s="57" t="s">
        <v>9</v>
      </c>
      <c r="C11" s="58"/>
      <c r="D11" s="44">
        <v>39977.942199999998</v>
      </c>
      <c r="E11" s="44">
        <v>86664</v>
      </c>
      <c r="F11" s="45">
        <v>46.129814225053103</v>
      </c>
      <c r="G11" s="46"/>
      <c r="H11" s="46"/>
      <c r="I11" s="44">
        <v>10417.3598</v>
      </c>
      <c r="J11" s="45">
        <v>26.057768926385599</v>
      </c>
      <c r="K11" s="46"/>
      <c r="L11" s="46"/>
      <c r="M11" s="46"/>
      <c r="N11" s="44">
        <v>1148334.7437</v>
      </c>
      <c r="O11" s="44">
        <v>8065896.8181999996</v>
      </c>
      <c r="P11" s="44">
        <v>2107</v>
      </c>
      <c r="Q11" s="44">
        <v>2843</v>
      </c>
      <c r="R11" s="45">
        <v>-25.8881463243053</v>
      </c>
      <c r="S11" s="44">
        <v>18.973869102990001</v>
      </c>
      <c r="T11" s="44">
        <v>19.266580619064399</v>
      </c>
      <c r="U11" s="47">
        <v>-1.5427086298819599</v>
      </c>
    </row>
    <row r="12" spans="1:23" ht="12" thickBot="1">
      <c r="A12" s="68"/>
      <c r="B12" s="57" t="s">
        <v>10</v>
      </c>
      <c r="C12" s="58"/>
      <c r="D12" s="44">
        <v>135622.09450000001</v>
      </c>
      <c r="E12" s="44">
        <v>188522</v>
      </c>
      <c r="F12" s="45">
        <v>71.939664601478896</v>
      </c>
      <c r="G12" s="46"/>
      <c r="H12" s="46"/>
      <c r="I12" s="44">
        <v>13687.945299999999</v>
      </c>
      <c r="J12" s="45">
        <v>10.0927104469692</v>
      </c>
      <c r="K12" s="46"/>
      <c r="L12" s="46"/>
      <c r="M12" s="46"/>
      <c r="N12" s="44">
        <v>4155028.8525</v>
      </c>
      <c r="O12" s="44">
        <v>30180635.476599999</v>
      </c>
      <c r="P12" s="44">
        <v>1330</v>
      </c>
      <c r="Q12" s="44">
        <v>1483</v>
      </c>
      <c r="R12" s="45">
        <v>-10.3169251517195</v>
      </c>
      <c r="S12" s="44">
        <v>101.97149962406</v>
      </c>
      <c r="T12" s="44">
        <v>103.463755293324</v>
      </c>
      <c r="U12" s="47">
        <v>-1.4634046520505399</v>
      </c>
    </row>
    <row r="13" spans="1:23" ht="12" thickBot="1">
      <c r="A13" s="68"/>
      <c r="B13" s="57" t="s">
        <v>11</v>
      </c>
      <c r="C13" s="58"/>
      <c r="D13" s="44">
        <v>224276.16450000001</v>
      </c>
      <c r="E13" s="44">
        <v>457026</v>
      </c>
      <c r="F13" s="45">
        <v>49.072955258562999</v>
      </c>
      <c r="G13" s="46"/>
      <c r="H13" s="46"/>
      <c r="I13" s="44">
        <v>57864.121299999999</v>
      </c>
      <c r="J13" s="45">
        <v>25.800388297615999</v>
      </c>
      <c r="K13" s="46"/>
      <c r="L13" s="46"/>
      <c r="M13" s="46"/>
      <c r="N13" s="44">
        <v>6410910.4166999999</v>
      </c>
      <c r="O13" s="44">
        <v>44592986.452699997</v>
      </c>
      <c r="P13" s="44">
        <v>9269</v>
      </c>
      <c r="Q13" s="44">
        <v>11388</v>
      </c>
      <c r="R13" s="45">
        <v>-18.6073059360731</v>
      </c>
      <c r="S13" s="44">
        <v>24.196371183514898</v>
      </c>
      <c r="T13" s="44">
        <v>24.4229198015455</v>
      </c>
      <c r="U13" s="47">
        <v>-0.936291712142727</v>
      </c>
    </row>
    <row r="14" spans="1:23" ht="12" thickBot="1">
      <c r="A14" s="68"/>
      <c r="B14" s="57" t="s">
        <v>12</v>
      </c>
      <c r="C14" s="58"/>
      <c r="D14" s="44">
        <v>115832.65</v>
      </c>
      <c r="E14" s="44">
        <v>188014</v>
      </c>
      <c r="F14" s="45">
        <v>61.608523833331603</v>
      </c>
      <c r="G14" s="46"/>
      <c r="H14" s="46"/>
      <c r="I14" s="44">
        <v>20326.495500000001</v>
      </c>
      <c r="J14" s="45">
        <v>17.548157190567601</v>
      </c>
      <c r="K14" s="46"/>
      <c r="L14" s="46"/>
      <c r="M14" s="46"/>
      <c r="N14" s="44">
        <v>3645493.7322</v>
      </c>
      <c r="O14" s="44">
        <v>24037248.960000001</v>
      </c>
      <c r="P14" s="44">
        <v>1857</v>
      </c>
      <c r="Q14" s="44">
        <v>2000</v>
      </c>
      <c r="R14" s="45">
        <v>-7.15</v>
      </c>
      <c r="S14" s="44">
        <v>62.376225094238002</v>
      </c>
      <c r="T14" s="44">
        <v>66.971918599999995</v>
      </c>
      <c r="U14" s="47">
        <v>-7.3677005923632004</v>
      </c>
    </row>
    <row r="15" spans="1:23" ht="12" thickBot="1">
      <c r="A15" s="68"/>
      <c r="B15" s="57" t="s">
        <v>13</v>
      </c>
      <c r="C15" s="58"/>
      <c r="D15" s="44">
        <v>50484.148999999998</v>
      </c>
      <c r="E15" s="44">
        <v>124804</v>
      </c>
      <c r="F15" s="45">
        <v>40.450745969680497</v>
      </c>
      <c r="G15" s="46"/>
      <c r="H15" s="46"/>
      <c r="I15" s="44">
        <v>9833.5563999999995</v>
      </c>
      <c r="J15" s="45">
        <v>19.4785028465073</v>
      </c>
      <c r="K15" s="46"/>
      <c r="L15" s="46"/>
      <c r="M15" s="46"/>
      <c r="N15" s="44">
        <v>1904893.6836000001</v>
      </c>
      <c r="O15" s="44">
        <v>15858903.045299999</v>
      </c>
      <c r="P15" s="44">
        <v>1791</v>
      </c>
      <c r="Q15" s="44">
        <v>2275</v>
      </c>
      <c r="R15" s="45">
        <v>-21.274725274725299</v>
      </c>
      <c r="S15" s="44">
        <v>28.187687883863799</v>
      </c>
      <c r="T15" s="44">
        <v>28.732458813186799</v>
      </c>
      <c r="U15" s="47">
        <v>-1.9326556032817099</v>
      </c>
    </row>
    <row r="16" spans="1:23" ht="12" thickBot="1">
      <c r="A16" s="68"/>
      <c r="B16" s="57" t="s">
        <v>14</v>
      </c>
      <c r="C16" s="58"/>
      <c r="D16" s="44">
        <v>693468.26630000002</v>
      </c>
      <c r="E16" s="44">
        <v>1218765</v>
      </c>
      <c r="F16" s="45">
        <v>56.899260013210103</v>
      </c>
      <c r="G16" s="46"/>
      <c r="H16" s="46"/>
      <c r="I16" s="44">
        <v>58402.733899999999</v>
      </c>
      <c r="J16" s="45">
        <v>8.4218322219137391</v>
      </c>
      <c r="K16" s="46"/>
      <c r="L16" s="46"/>
      <c r="M16" s="46"/>
      <c r="N16" s="44">
        <v>22060016.6395</v>
      </c>
      <c r="O16" s="44">
        <v>140530825.42719999</v>
      </c>
      <c r="P16" s="44">
        <v>49644</v>
      </c>
      <c r="Q16" s="44">
        <v>71766</v>
      </c>
      <c r="R16" s="45">
        <v>-30.825181840983198</v>
      </c>
      <c r="S16" s="44">
        <v>13.9688233482395</v>
      </c>
      <c r="T16" s="44">
        <v>14.239519360142699</v>
      </c>
      <c r="U16" s="47">
        <v>-1.937858366126</v>
      </c>
    </row>
    <row r="17" spans="1:21" ht="12" thickBot="1">
      <c r="A17" s="68"/>
      <c r="B17" s="57" t="s">
        <v>15</v>
      </c>
      <c r="C17" s="58"/>
      <c r="D17" s="44">
        <v>981947.15619999997</v>
      </c>
      <c r="E17" s="44">
        <v>557102</v>
      </c>
      <c r="F17" s="45">
        <v>176.259851194216</v>
      </c>
      <c r="G17" s="46"/>
      <c r="H17" s="46"/>
      <c r="I17" s="44">
        <v>-417353.66090000002</v>
      </c>
      <c r="J17" s="45">
        <v>-42.502659971550898</v>
      </c>
      <c r="K17" s="46"/>
      <c r="L17" s="46"/>
      <c r="M17" s="46"/>
      <c r="N17" s="44">
        <v>37143547.077699997</v>
      </c>
      <c r="O17" s="44">
        <v>122749236.0182</v>
      </c>
      <c r="P17" s="44">
        <v>16186</v>
      </c>
      <c r="Q17" s="44">
        <v>20599</v>
      </c>
      <c r="R17" s="45">
        <v>-21.423370066508099</v>
      </c>
      <c r="S17" s="44">
        <v>60.666449783763703</v>
      </c>
      <c r="T17" s="44">
        <v>47.421004883732202</v>
      </c>
      <c r="U17" s="47">
        <v>21.833228987756598</v>
      </c>
    </row>
    <row r="18" spans="1:21" ht="12" thickBot="1">
      <c r="A18" s="68"/>
      <c r="B18" s="57" t="s">
        <v>16</v>
      </c>
      <c r="C18" s="58"/>
      <c r="D18" s="44">
        <v>1131760.9923</v>
      </c>
      <c r="E18" s="44">
        <v>2006044</v>
      </c>
      <c r="F18" s="45">
        <v>56.417555761488799</v>
      </c>
      <c r="G18" s="46"/>
      <c r="H18" s="46"/>
      <c r="I18" s="44">
        <v>166431.64569999999</v>
      </c>
      <c r="J18" s="45">
        <v>14.705547092745499</v>
      </c>
      <c r="K18" s="46"/>
      <c r="L18" s="46"/>
      <c r="M18" s="46"/>
      <c r="N18" s="44">
        <v>35351722.083300002</v>
      </c>
      <c r="O18" s="44">
        <v>256889102.97119999</v>
      </c>
      <c r="P18" s="44">
        <v>65993</v>
      </c>
      <c r="Q18" s="44">
        <v>91992</v>
      </c>
      <c r="R18" s="45">
        <v>-28.262240194799599</v>
      </c>
      <c r="S18" s="44">
        <v>17.149712731653398</v>
      </c>
      <c r="T18" s="44">
        <v>17.421518808157199</v>
      </c>
      <c r="U18" s="47">
        <v>-1.58490162929783</v>
      </c>
    </row>
    <row r="19" spans="1:21" ht="12" thickBot="1">
      <c r="A19" s="68"/>
      <c r="B19" s="57" t="s">
        <v>17</v>
      </c>
      <c r="C19" s="58"/>
      <c r="D19" s="44">
        <v>474480.55949999997</v>
      </c>
      <c r="E19" s="44">
        <v>698996</v>
      </c>
      <c r="F19" s="45">
        <v>67.880296811426703</v>
      </c>
      <c r="G19" s="46"/>
      <c r="H19" s="46"/>
      <c r="I19" s="44">
        <v>46131.383199999997</v>
      </c>
      <c r="J19" s="45">
        <v>9.7225022767239402</v>
      </c>
      <c r="K19" s="46"/>
      <c r="L19" s="46"/>
      <c r="M19" s="46"/>
      <c r="N19" s="44">
        <v>15356956.676000001</v>
      </c>
      <c r="O19" s="44">
        <v>91645590.154699996</v>
      </c>
      <c r="P19" s="44">
        <v>10589</v>
      </c>
      <c r="Q19" s="44">
        <v>13936</v>
      </c>
      <c r="R19" s="45">
        <v>-24.016934557979301</v>
      </c>
      <c r="S19" s="44">
        <v>44.808816649353098</v>
      </c>
      <c r="T19" s="44">
        <v>41.073594331228499</v>
      </c>
      <c r="U19" s="47">
        <v>8.3359093085502192</v>
      </c>
    </row>
    <row r="20" spans="1:21" ht="12" thickBot="1">
      <c r="A20" s="68"/>
      <c r="B20" s="57" t="s">
        <v>18</v>
      </c>
      <c r="C20" s="58"/>
      <c r="D20" s="44">
        <v>824419.56460000004</v>
      </c>
      <c r="E20" s="44">
        <v>1576440</v>
      </c>
      <c r="F20" s="45">
        <v>52.296285592854801</v>
      </c>
      <c r="G20" s="46"/>
      <c r="H20" s="46"/>
      <c r="I20" s="44">
        <v>39322.895400000001</v>
      </c>
      <c r="J20" s="45">
        <v>4.76976737191809</v>
      </c>
      <c r="K20" s="46"/>
      <c r="L20" s="46"/>
      <c r="M20" s="46"/>
      <c r="N20" s="44">
        <v>25588857.716800001</v>
      </c>
      <c r="O20" s="44">
        <v>154792378.5659</v>
      </c>
      <c r="P20" s="44">
        <v>32443</v>
      </c>
      <c r="Q20" s="44">
        <v>36956</v>
      </c>
      <c r="R20" s="45">
        <v>-12.2118194609806</v>
      </c>
      <c r="S20" s="44">
        <v>25.411323385630201</v>
      </c>
      <c r="T20" s="44">
        <v>24.2497521917957</v>
      </c>
      <c r="U20" s="47">
        <v>4.5710771383570998</v>
      </c>
    </row>
    <row r="21" spans="1:21" ht="12" thickBot="1">
      <c r="A21" s="68"/>
      <c r="B21" s="57" t="s">
        <v>19</v>
      </c>
      <c r="C21" s="58"/>
      <c r="D21" s="44">
        <v>289549.90519999998</v>
      </c>
      <c r="E21" s="44">
        <v>486538</v>
      </c>
      <c r="F21" s="45">
        <v>59.512289934188097</v>
      </c>
      <c r="G21" s="46"/>
      <c r="H21" s="46"/>
      <c r="I21" s="44">
        <v>35834.905100000004</v>
      </c>
      <c r="J21" s="45">
        <v>12.376072123127701</v>
      </c>
      <c r="K21" s="46"/>
      <c r="L21" s="46"/>
      <c r="M21" s="46"/>
      <c r="N21" s="44">
        <v>8196797.7352999998</v>
      </c>
      <c r="O21" s="44">
        <v>54832866.538400002</v>
      </c>
      <c r="P21" s="44">
        <v>27245</v>
      </c>
      <c r="Q21" s="44">
        <v>34226</v>
      </c>
      <c r="R21" s="45">
        <v>-20.396774382048701</v>
      </c>
      <c r="S21" s="44">
        <v>10.627634619196201</v>
      </c>
      <c r="T21" s="44">
        <v>11.0907397212645</v>
      </c>
      <c r="U21" s="47">
        <v>-4.3575557371145202</v>
      </c>
    </row>
    <row r="22" spans="1:21" ht="12" thickBot="1">
      <c r="A22" s="68"/>
      <c r="B22" s="57" t="s">
        <v>20</v>
      </c>
      <c r="C22" s="58"/>
      <c r="D22" s="44">
        <v>946290.97530000005</v>
      </c>
      <c r="E22" s="44">
        <v>1351300</v>
      </c>
      <c r="F22" s="45">
        <v>70.0281932435432</v>
      </c>
      <c r="G22" s="46"/>
      <c r="H22" s="46"/>
      <c r="I22" s="44">
        <v>116739.8585</v>
      </c>
      <c r="J22" s="45">
        <v>12.3365710491945</v>
      </c>
      <c r="K22" s="46"/>
      <c r="L22" s="46"/>
      <c r="M22" s="46"/>
      <c r="N22" s="44">
        <v>24654075.665800001</v>
      </c>
      <c r="O22" s="44">
        <v>182864171.32390001</v>
      </c>
      <c r="P22" s="44">
        <v>63885</v>
      </c>
      <c r="Q22" s="44">
        <v>82331</v>
      </c>
      <c r="R22" s="45">
        <v>-22.404683533541402</v>
      </c>
      <c r="S22" s="44">
        <v>14.812412542850399</v>
      </c>
      <c r="T22" s="44">
        <v>15.3085620774678</v>
      </c>
      <c r="U22" s="47">
        <v>-3.3495524998513999</v>
      </c>
    </row>
    <row r="23" spans="1:21" ht="12" thickBot="1">
      <c r="A23" s="68"/>
      <c r="B23" s="57" t="s">
        <v>21</v>
      </c>
      <c r="C23" s="58"/>
      <c r="D23" s="44">
        <v>2203427.4171000002</v>
      </c>
      <c r="E23" s="44">
        <v>3758888</v>
      </c>
      <c r="F23" s="45">
        <v>58.619129303666398</v>
      </c>
      <c r="G23" s="46"/>
      <c r="H23" s="46"/>
      <c r="I23" s="44">
        <v>251137.5527</v>
      </c>
      <c r="J23" s="45">
        <v>11.3975868118465</v>
      </c>
      <c r="K23" s="46"/>
      <c r="L23" s="46"/>
      <c r="M23" s="46"/>
      <c r="N23" s="44">
        <v>56784527.536200002</v>
      </c>
      <c r="O23" s="44">
        <v>393155623.6627</v>
      </c>
      <c r="P23" s="44">
        <v>77626</v>
      </c>
      <c r="Q23" s="44">
        <v>94866</v>
      </c>
      <c r="R23" s="45">
        <v>-18.173001918495601</v>
      </c>
      <c r="S23" s="44">
        <v>28.385172714039101</v>
      </c>
      <c r="T23" s="44">
        <v>28.678774563067901</v>
      </c>
      <c r="U23" s="47">
        <v>-1.03434934846664</v>
      </c>
    </row>
    <row r="24" spans="1:21" ht="12" thickBot="1">
      <c r="A24" s="68"/>
      <c r="B24" s="57" t="s">
        <v>22</v>
      </c>
      <c r="C24" s="58"/>
      <c r="D24" s="44">
        <v>212702.15820000001</v>
      </c>
      <c r="E24" s="44">
        <v>398102</v>
      </c>
      <c r="F24" s="45">
        <v>53.429060441796302</v>
      </c>
      <c r="G24" s="46"/>
      <c r="H24" s="46"/>
      <c r="I24" s="44">
        <v>35803.785300000003</v>
      </c>
      <c r="J24" s="45">
        <v>16.832826522772901</v>
      </c>
      <c r="K24" s="46"/>
      <c r="L24" s="46"/>
      <c r="M24" s="46"/>
      <c r="N24" s="44">
        <v>7435294.4294999996</v>
      </c>
      <c r="O24" s="44">
        <v>45714149.949699998</v>
      </c>
      <c r="P24" s="44">
        <v>26110</v>
      </c>
      <c r="Q24" s="44">
        <v>31058</v>
      </c>
      <c r="R24" s="45">
        <v>-15.931483031747099</v>
      </c>
      <c r="S24" s="44">
        <v>8.1463867560321699</v>
      </c>
      <c r="T24" s="44">
        <v>8.6447039893103206</v>
      </c>
      <c r="U24" s="47">
        <v>-6.1170338237275601</v>
      </c>
    </row>
    <row r="25" spans="1:21" ht="12" thickBot="1">
      <c r="A25" s="68"/>
      <c r="B25" s="57" t="s">
        <v>23</v>
      </c>
      <c r="C25" s="58"/>
      <c r="D25" s="44">
        <v>170604.07629999999</v>
      </c>
      <c r="E25" s="44">
        <v>280535</v>
      </c>
      <c r="F25" s="45">
        <v>60.813829397401399</v>
      </c>
      <c r="G25" s="46"/>
      <c r="H25" s="46"/>
      <c r="I25" s="44">
        <v>15180.567300000001</v>
      </c>
      <c r="J25" s="45">
        <v>8.8981269552467293</v>
      </c>
      <c r="K25" s="46"/>
      <c r="L25" s="46"/>
      <c r="M25" s="46"/>
      <c r="N25" s="44">
        <v>5914186.7652000003</v>
      </c>
      <c r="O25" s="44">
        <v>34991788.190899998</v>
      </c>
      <c r="P25" s="44">
        <v>13343</v>
      </c>
      <c r="Q25" s="44">
        <v>15705</v>
      </c>
      <c r="R25" s="45">
        <v>-15.0397962432346</v>
      </c>
      <c r="S25" s="44">
        <v>12.7860358465113</v>
      </c>
      <c r="T25" s="44">
        <v>14.201275313594399</v>
      </c>
      <c r="U25" s="47">
        <v>-11.068633656844201</v>
      </c>
    </row>
    <row r="26" spans="1:21" ht="12" thickBot="1">
      <c r="A26" s="68"/>
      <c r="B26" s="57" t="s">
        <v>24</v>
      </c>
      <c r="C26" s="58"/>
      <c r="D26" s="44">
        <v>387113.91440000001</v>
      </c>
      <c r="E26" s="44">
        <v>571137</v>
      </c>
      <c r="F26" s="45">
        <v>67.779519519835006</v>
      </c>
      <c r="G26" s="46"/>
      <c r="H26" s="46"/>
      <c r="I26" s="44">
        <v>91885.519199999995</v>
      </c>
      <c r="J26" s="45">
        <v>23.736041454985202</v>
      </c>
      <c r="K26" s="46"/>
      <c r="L26" s="46"/>
      <c r="M26" s="46"/>
      <c r="N26" s="44">
        <v>10167306.5831</v>
      </c>
      <c r="O26" s="44">
        <v>84525113.781900004</v>
      </c>
      <c r="P26" s="44">
        <v>27256</v>
      </c>
      <c r="Q26" s="44">
        <v>34749</v>
      </c>
      <c r="R26" s="45">
        <v>-21.563210452099302</v>
      </c>
      <c r="S26" s="44">
        <v>14.202887965952501</v>
      </c>
      <c r="T26" s="44">
        <v>12.344997562519801</v>
      </c>
      <c r="U26" s="47">
        <v>13.0810748341214</v>
      </c>
    </row>
    <row r="27" spans="1:21" ht="12" thickBot="1">
      <c r="A27" s="68"/>
      <c r="B27" s="57" t="s">
        <v>25</v>
      </c>
      <c r="C27" s="58"/>
      <c r="D27" s="44">
        <v>158939.95180000001</v>
      </c>
      <c r="E27" s="44">
        <v>329629</v>
      </c>
      <c r="F27" s="45">
        <v>48.217830287990402</v>
      </c>
      <c r="G27" s="46"/>
      <c r="H27" s="46"/>
      <c r="I27" s="44">
        <v>45963.168799999999</v>
      </c>
      <c r="J27" s="45">
        <v>28.918574769568998</v>
      </c>
      <c r="K27" s="46"/>
      <c r="L27" s="46"/>
      <c r="M27" s="46"/>
      <c r="N27" s="44">
        <v>6937181.0038000001</v>
      </c>
      <c r="O27" s="44">
        <v>40501800.867600001</v>
      </c>
      <c r="P27" s="44">
        <v>26557</v>
      </c>
      <c r="Q27" s="44">
        <v>31664</v>
      </c>
      <c r="R27" s="45">
        <v>-16.128726629610899</v>
      </c>
      <c r="S27" s="44">
        <v>5.9848609330873197</v>
      </c>
      <c r="T27" s="44">
        <v>6.4430820174330501</v>
      </c>
      <c r="U27" s="47">
        <v>-7.6563363705320198</v>
      </c>
    </row>
    <row r="28" spans="1:21" ht="12" thickBot="1">
      <c r="A28" s="68"/>
      <c r="B28" s="57" t="s">
        <v>26</v>
      </c>
      <c r="C28" s="58"/>
      <c r="D28" s="44">
        <v>712501.52879999997</v>
      </c>
      <c r="E28" s="44">
        <v>1006713</v>
      </c>
      <c r="F28" s="45">
        <v>70.775040036236703</v>
      </c>
      <c r="G28" s="46"/>
      <c r="H28" s="46"/>
      <c r="I28" s="44">
        <v>7295.5340999999999</v>
      </c>
      <c r="J28" s="45">
        <v>1.0239324134907</v>
      </c>
      <c r="K28" s="46"/>
      <c r="L28" s="46"/>
      <c r="M28" s="46"/>
      <c r="N28" s="44">
        <v>22847767.255600002</v>
      </c>
      <c r="O28" s="44">
        <v>136833436.89109999</v>
      </c>
      <c r="P28" s="44">
        <v>40007</v>
      </c>
      <c r="Q28" s="44">
        <v>43620</v>
      </c>
      <c r="R28" s="45">
        <v>-8.2828977533241606</v>
      </c>
      <c r="S28" s="44">
        <v>17.809421571224998</v>
      </c>
      <c r="T28" s="44">
        <v>18.537883924805101</v>
      </c>
      <c r="U28" s="47">
        <v>-4.0903201188582496</v>
      </c>
    </row>
    <row r="29" spans="1:21" ht="12" thickBot="1">
      <c r="A29" s="68"/>
      <c r="B29" s="57" t="s">
        <v>27</v>
      </c>
      <c r="C29" s="58"/>
      <c r="D29" s="44">
        <v>559536.18629999994</v>
      </c>
      <c r="E29" s="44">
        <v>765557</v>
      </c>
      <c r="F29" s="45">
        <v>73.088768870247407</v>
      </c>
      <c r="G29" s="46"/>
      <c r="H29" s="46"/>
      <c r="I29" s="44">
        <v>76996.36</v>
      </c>
      <c r="J29" s="45">
        <v>13.760747184046799</v>
      </c>
      <c r="K29" s="46"/>
      <c r="L29" s="46"/>
      <c r="M29" s="46"/>
      <c r="N29" s="44">
        <v>15461209.3203</v>
      </c>
      <c r="O29" s="44">
        <v>102440001.9945</v>
      </c>
      <c r="P29" s="44">
        <v>85825</v>
      </c>
      <c r="Q29" s="44">
        <v>92575</v>
      </c>
      <c r="R29" s="45">
        <v>-7.2913853632190202</v>
      </c>
      <c r="S29" s="44">
        <v>6.5195011511797301</v>
      </c>
      <c r="T29" s="44">
        <v>6.7531000777747803</v>
      </c>
      <c r="U29" s="47">
        <v>-3.5830797660459099</v>
      </c>
    </row>
    <row r="30" spans="1:21" ht="12" thickBot="1">
      <c r="A30" s="68"/>
      <c r="B30" s="57" t="s">
        <v>28</v>
      </c>
      <c r="C30" s="58"/>
      <c r="D30" s="44">
        <v>990736.72199999995</v>
      </c>
      <c r="E30" s="44">
        <v>1316000</v>
      </c>
      <c r="F30" s="45">
        <v>75.283945440729497</v>
      </c>
      <c r="G30" s="46"/>
      <c r="H30" s="46"/>
      <c r="I30" s="44">
        <v>160796.90729999999</v>
      </c>
      <c r="J30" s="45">
        <v>16.230034047329902</v>
      </c>
      <c r="K30" s="46"/>
      <c r="L30" s="46"/>
      <c r="M30" s="46"/>
      <c r="N30" s="44">
        <v>27999646.792399999</v>
      </c>
      <c r="O30" s="44">
        <v>195056052.0738</v>
      </c>
      <c r="P30" s="44">
        <v>70490</v>
      </c>
      <c r="Q30" s="44">
        <v>85686</v>
      </c>
      <c r="R30" s="45">
        <v>-17.734519057955801</v>
      </c>
      <c r="S30" s="44">
        <v>14.0549967654987</v>
      </c>
      <c r="T30" s="44">
        <v>14.830772343206601</v>
      </c>
      <c r="U30" s="47">
        <v>-5.5195713713165997</v>
      </c>
    </row>
    <row r="31" spans="1:21" ht="12" thickBot="1">
      <c r="A31" s="68"/>
      <c r="B31" s="57" t="s">
        <v>29</v>
      </c>
      <c r="C31" s="58"/>
      <c r="D31" s="44">
        <v>531104.25170000002</v>
      </c>
      <c r="E31" s="44">
        <v>1226884</v>
      </c>
      <c r="F31" s="45">
        <v>43.288872599202499</v>
      </c>
      <c r="G31" s="46"/>
      <c r="H31" s="46"/>
      <c r="I31" s="44">
        <v>48541.511500000001</v>
      </c>
      <c r="J31" s="45">
        <v>9.1397331775493296</v>
      </c>
      <c r="K31" s="46"/>
      <c r="L31" s="46"/>
      <c r="M31" s="46"/>
      <c r="N31" s="44">
        <v>21430014.754299998</v>
      </c>
      <c r="O31" s="44">
        <v>150794362.47299999</v>
      </c>
      <c r="P31" s="44">
        <v>24668</v>
      </c>
      <c r="Q31" s="44">
        <v>28953</v>
      </c>
      <c r="R31" s="45">
        <v>-14.799848029565201</v>
      </c>
      <c r="S31" s="44">
        <v>21.530089658667102</v>
      </c>
      <c r="T31" s="44">
        <v>25.277621683418001</v>
      </c>
      <c r="U31" s="47">
        <v>-17.406021452596502</v>
      </c>
    </row>
    <row r="32" spans="1:21" ht="12" thickBot="1">
      <c r="A32" s="68"/>
      <c r="B32" s="57" t="s">
        <v>30</v>
      </c>
      <c r="C32" s="58"/>
      <c r="D32" s="44">
        <v>94378.585800000001</v>
      </c>
      <c r="E32" s="44">
        <v>163548</v>
      </c>
      <c r="F32" s="45">
        <v>57.706964193998097</v>
      </c>
      <c r="G32" s="46"/>
      <c r="H32" s="46"/>
      <c r="I32" s="44">
        <v>24525.189699999999</v>
      </c>
      <c r="J32" s="45">
        <v>25.9859686306086</v>
      </c>
      <c r="K32" s="46"/>
      <c r="L32" s="46"/>
      <c r="M32" s="46"/>
      <c r="N32" s="44">
        <v>2886203.8457999998</v>
      </c>
      <c r="O32" s="44">
        <v>22351008.2064</v>
      </c>
      <c r="P32" s="44">
        <v>21462</v>
      </c>
      <c r="Q32" s="44">
        <v>24324</v>
      </c>
      <c r="R32" s="45">
        <v>-11.766156882091799</v>
      </c>
      <c r="S32" s="44">
        <v>4.3974739446463502</v>
      </c>
      <c r="T32" s="44">
        <v>4.7926902154251003</v>
      </c>
      <c r="U32" s="47">
        <v>-8.9873476398852592</v>
      </c>
    </row>
    <row r="33" spans="1:21" ht="12" thickBot="1">
      <c r="A33" s="68"/>
      <c r="B33" s="57" t="s">
        <v>31</v>
      </c>
      <c r="C33" s="58"/>
      <c r="D33" s="44">
        <v>48.7179</v>
      </c>
      <c r="E33" s="46"/>
      <c r="F33" s="46"/>
      <c r="G33" s="46"/>
      <c r="H33" s="46"/>
      <c r="I33" s="44">
        <v>10.223100000000001</v>
      </c>
      <c r="J33" s="45">
        <v>20.984278879015701</v>
      </c>
      <c r="K33" s="46"/>
      <c r="L33" s="46"/>
      <c r="M33" s="46"/>
      <c r="N33" s="44">
        <v>2652.1520999999998</v>
      </c>
      <c r="O33" s="44">
        <v>18173.785599999999</v>
      </c>
      <c r="P33" s="44">
        <v>8</v>
      </c>
      <c r="Q33" s="44">
        <v>26</v>
      </c>
      <c r="R33" s="45">
        <v>-69.230769230769198</v>
      </c>
      <c r="S33" s="44">
        <v>6.0897375</v>
      </c>
      <c r="T33" s="44">
        <v>6.3708153846153799</v>
      </c>
      <c r="U33" s="47">
        <v>-4.6155993524414498</v>
      </c>
    </row>
    <row r="34" spans="1:21" ht="12" thickBot="1">
      <c r="A34" s="68"/>
      <c r="B34" s="57" t="s">
        <v>40</v>
      </c>
      <c r="C34" s="58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4">
        <v>25.9</v>
      </c>
      <c r="P34" s="46"/>
      <c r="Q34" s="46"/>
      <c r="R34" s="46"/>
      <c r="S34" s="46"/>
      <c r="T34" s="46"/>
      <c r="U34" s="48"/>
    </row>
    <row r="35" spans="1:21" ht="12" thickBot="1">
      <c r="A35" s="68"/>
      <c r="B35" s="57" t="s">
        <v>32</v>
      </c>
      <c r="C35" s="58"/>
      <c r="D35" s="44">
        <v>86114.867499999993</v>
      </c>
      <c r="E35" s="44">
        <v>166953</v>
      </c>
      <c r="F35" s="45">
        <v>51.580305535090702</v>
      </c>
      <c r="G35" s="46"/>
      <c r="H35" s="46"/>
      <c r="I35" s="44">
        <v>16782.374199999998</v>
      </c>
      <c r="J35" s="45">
        <v>19.488358615891698</v>
      </c>
      <c r="K35" s="46"/>
      <c r="L35" s="46"/>
      <c r="M35" s="46"/>
      <c r="N35" s="44">
        <v>4342197.0478999997</v>
      </c>
      <c r="O35" s="44">
        <v>18622166.144099999</v>
      </c>
      <c r="P35" s="44">
        <v>6714</v>
      </c>
      <c r="Q35" s="44">
        <v>10294</v>
      </c>
      <c r="R35" s="45">
        <v>-34.777540314746503</v>
      </c>
      <c r="S35" s="44">
        <v>12.826164358057801</v>
      </c>
      <c r="T35" s="44">
        <v>12.686400582863801</v>
      </c>
      <c r="U35" s="47">
        <v>1.0896770951339201</v>
      </c>
    </row>
    <row r="36" spans="1:21" ht="12" thickBot="1">
      <c r="A36" s="68"/>
      <c r="B36" s="57" t="s">
        <v>41</v>
      </c>
      <c r="C36" s="58"/>
      <c r="D36" s="46"/>
      <c r="E36" s="44">
        <v>829630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8"/>
    </row>
    <row r="37" spans="1:21" ht="12" thickBot="1">
      <c r="A37" s="68"/>
      <c r="B37" s="57" t="s">
        <v>42</v>
      </c>
      <c r="C37" s="58"/>
      <c r="D37" s="46"/>
      <c r="E37" s="44">
        <v>297848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8"/>
    </row>
    <row r="38" spans="1:21" ht="12" thickBot="1">
      <c r="A38" s="68"/>
      <c r="B38" s="57" t="s">
        <v>43</v>
      </c>
      <c r="C38" s="58"/>
      <c r="D38" s="46"/>
      <c r="E38" s="44">
        <v>320868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8"/>
    </row>
    <row r="39" spans="1:21" ht="12" customHeight="1" thickBot="1">
      <c r="A39" s="68"/>
      <c r="B39" s="57" t="s">
        <v>33</v>
      </c>
      <c r="C39" s="58"/>
      <c r="D39" s="44">
        <v>254808.63200000001</v>
      </c>
      <c r="E39" s="44">
        <v>557626</v>
      </c>
      <c r="F39" s="45">
        <v>45.695256677414598</v>
      </c>
      <c r="G39" s="46"/>
      <c r="H39" s="46"/>
      <c r="I39" s="44">
        <v>15217.9409</v>
      </c>
      <c r="J39" s="45">
        <v>5.9723019509009401</v>
      </c>
      <c r="K39" s="46"/>
      <c r="L39" s="46"/>
      <c r="M39" s="46"/>
      <c r="N39" s="44">
        <v>9245366.4002</v>
      </c>
      <c r="O39" s="44">
        <v>55241806.494599998</v>
      </c>
      <c r="P39" s="44">
        <v>474</v>
      </c>
      <c r="Q39" s="44">
        <v>664</v>
      </c>
      <c r="R39" s="45">
        <v>-28.6144578313253</v>
      </c>
      <c r="S39" s="44">
        <v>537.57095358649804</v>
      </c>
      <c r="T39" s="44">
        <v>636.485043674699</v>
      </c>
      <c r="U39" s="47">
        <v>-18.400192463576801</v>
      </c>
    </row>
    <row r="40" spans="1:21" ht="12" thickBot="1">
      <c r="A40" s="68"/>
      <c r="B40" s="57" t="s">
        <v>34</v>
      </c>
      <c r="C40" s="58"/>
      <c r="D40" s="44">
        <v>323386.6949</v>
      </c>
      <c r="E40" s="44">
        <v>630775</v>
      </c>
      <c r="F40" s="45">
        <v>51.268153446157498</v>
      </c>
      <c r="G40" s="46"/>
      <c r="H40" s="46"/>
      <c r="I40" s="44">
        <v>20972.299599999998</v>
      </c>
      <c r="J40" s="45">
        <v>6.48520793549815</v>
      </c>
      <c r="K40" s="46"/>
      <c r="L40" s="46"/>
      <c r="M40" s="46"/>
      <c r="N40" s="44">
        <v>8897891.4208000004</v>
      </c>
      <c r="O40" s="44">
        <v>69513637.718999997</v>
      </c>
      <c r="P40" s="44">
        <v>1809</v>
      </c>
      <c r="Q40" s="44">
        <v>2388</v>
      </c>
      <c r="R40" s="45">
        <v>-24.246231155778901</v>
      </c>
      <c r="S40" s="44">
        <v>178.76544770591499</v>
      </c>
      <c r="T40" s="44">
        <v>194.51323718593</v>
      </c>
      <c r="U40" s="47">
        <v>-8.8091908599257494</v>
      </c>
    </row>
    <row r="41" spans="1:21" ht="12" thickBot="1">
      <c r="A41" s="68"/>
      <c r="B41" s="57" t="s">
        <v>44</v>
      </c>
      <c r="C41" s="58"/>
      <c r="D41" s="46"/>
      <c r="E41" s="44">
        <v>267192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8"/>
    </row>
    <row r="42" spans="1:21" ht="12" thickBot="1">
      <c r="A42" s="68"/>
      <c r="B42" s="57" t="s">
        <v>45</v>
      </c>
      <c r="C42" s="58"/>
      <c r="D42" s="46"/>
      <c r="E42" s="44">
        <v>100162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8"/>
    </row>
    <row r="43" spans="1:21" ht="12" thickBot="1">
      <c r="A43" s="69"/>
      <c r="B43" s="57" t="s">
        <v>35</v>
      </c>
      <c r="C43" s="58"/>
      <c r="D43" s="49">
        <v>24119.000700000001</v>
      </c>
      <c r="E43" s="50"/>
      <c r="F43" s="50"/>
      <c r="G43" s="50"/>
      <c r="H43" s="50"/>
      <c r="I43" s="49">
        <v>1947.0884000000001</v>
      </c>
      <c r="J43" s="51">
        <v>8.0728402648953903</v>
      </c>
      <c r="K43" s="50"/>
      <c r="L43" s="50"/>
      <c r="M43" s="50"/>
      <c r="N43" s="49">
        <v>1663618.0877</v>
      </c>
      <c r="O43" s="49">
        <v>7374812.3762999997</v>
      </c>
      <c r="P43" s="49">
        <v>71</v>
      </c>
      <c r="Q43" s="49">
        <v>68</v>
      </c>
      <c r="R43" s="51">
        <v>4.4117647058823604</v>
      </c>
      <c r="S43" s="49">
        <v>339.70423521126799</v>
      </c>
      <c r="T43" s="49">
        <v>312.594269117647</v>
      </c>
      <c r="U43" s="52">
        <v>7.9804616144277203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70" t="s">
        <v>53</v>
      </c>
      <c r="B1" s="71" t="s">
        <v>36</v>
      </c>
      <c r="C1" s="70" t="s">
        <v>37</v>
      </c>
      <c r="D1" s="70" t="s">
        <v>38</v>
      </c>
      <c r="E1" s="70" t="s">
        <v>39</v>
      </c>
      <c r="F1" s="70" t="s">
        <v>46</v>
      </c>
      <c r="G1" s="70" t="s">
        <v>39</v>
      </c>
      <c r="H1" s="70" t="s">
        <v>47</v>
      </c>
    </row>
    <row r="2" spans="1:8" ht="14.25">
      <c r="A2" s="72">
        <v>1</v>
      </c>
      <c r="B2" s="73">
        <v>12</v>
      </c>
      <c r="C2" s="72">
        <v>47375</v>
      </c>
      <c r="D2" s="72">
        <v>529410.11730598297</v>
      </c>
      <c r="E2" s="72">
        <v>405260.67053931602</v>
      </c>
      <c r="F2" s="72">
        <v>124149.446766667</v>
      </c>
      <c r="G2" s="72">
        <v>405260.67053931602</v>
      </c>
      <c r="H2" s="72">
        <v>0.23450524028219899</v>
      </c>
    </row>
    <row r="3" spans="1:8" ht="14.25">
      <c r="A3" s="72">
        <v>2</v>
      </c>
      <c r="B3" s="73">
        <v>13</v>
      </c>
      <c r="C3" s="72">
        <v>10505.628000000001</v>
      </c>
      <c r="D3" s="72">
        <v>74896.239397662794</v>
      </c>
      <c r="E3" s="72">
        <v>58427.563989062903</v>
      </c>
      <c r="F3" s="72">
        <v>16468.6754086</v>
      </c>
      <c r="G3" s="72">
        <v>58427.563989062903</v>
      </c>
      <c r="H3" s="72">
        <v>0.21988654625446899</v>
      </c>
    </row>
    <row r="4" spans="1:8" ht="14.25">
      <c r="A4" s="72">
        <v>3</v>
      </c>
      <c r="B4" s="73">
        <v>14</v>
      </c>
      <c r="C4" s="72">
        <v>90667</v>
      </c>
      <c r="D4" s="72">
        <v>92633.525567521399</v>
      </c>
      <c r="E4" s="72">
        <v>73253.876910256397</v>
      </c>
      <c r="F4" s="72">
        <v>19379.648657264999</v>
      </c>
      <c r="G4" s="72">
        <v>73253.876910256397</v>
      </c>
      <c r="H4" s="72">
        <v>0.209207719759505</v>
      </c>
    </row>
    <row r="5" spans="1:8" ht="14.25">
      <c r="A5" s="72">
        <v>4</v>
      </c>
      <c r="B5" s="73">
        <v>15</v>
      </c>
      <c r="C5" s="72">
        <v>2757</v>
      </c>
      <c r="D5" s="72">
        <v>39977.961644467097</v>
      </c>
      <c r="E5" s="72">
        <v>29560.582834157802</v>
      </c>
      <c r="F5" s="72">
        <v>10417.378810309399</v>
      </c>
      <c r="G5" s="72">
        <v>29560.582834157802</v>
      </c>
      <c r="H5" s="72">
        <v>0.26057803804389601</v>
      </c>
    </row>
    <row r="6" spans="1:8" ht="14.25">
      <c r="A6" s="72">
        <v>5</v>
      </c>
      <c r="B6" s="73">
        <v>16</v>
      </c>
      <c r="C6" s="72">
        <v>2061</v>
      </c>
      <c r="D6" s="72">
        <v>135622.09857863199</v>
      </c>
      <c r="E6" s="72">
        <v>121934.151675214</v>
      </c>
      <c r="F6" s="72">
        <v>13687.946903418801</v>
      </c>
      <c r="G6" s="72">
        <v>121934.151675214</v>
      </c>
      <c r="H6" s="72">
        <v>0.100927113257156</v>
      </c>
    </row>
    <row r="7" spans="1:8" ht="14.25">
      <c r="A7" s="72">
        <v>6</v>
      </c>
      <c r="B7" s="73">
        <v>17</v>
      </c>
      <c r="C7" s="72">
        <v>14459</v>
      </c>
      <c r="D7" s="72">
        <v>224276.290720513</v>
      </c>
      <c r="E7" s="72">
        <v>166412.043923077</v>
      </c>
      <c r="F7" s="72">
        <v>57864.246797435902</v>
      </c>
      <c r="G7" s="72">
        <v>166412.043923077</v>
      </c>
      <c r="H7" s="72">
        <v>0.258004297340305</v>
      </c>
    </row>
    <row r="8" spans="1:8" ht="14.25">
      <c r="A8" s="72">
        <v>7</v>
      </c>
      <c r="B8" s="73">
        <v>18</v>
      </c>
      <c r="C8" s="72">
        <v>43621</v>
      </c>
      <c r="D8" s="72">
        <v>115832.64079572599</v>
      </c>
      <c r="E8" s="72">
        <v>95506.153788034193</v>
      </c>
      <c r="F8" s="72">
        <v>20326.4870076923</v>
      </c>
      <c r="G8" s="72">
        <v>95506.153788034193</v>
      </c>
      <c r="H8" s="72">
        <v>0.175481512534438</v>
      </c>
    </row>
    <row r="9" spans="1:8" ht="14.25">
      <c r="A9" s="72">
        <v>8</v>
      </c>
      <c r="B9" s="73">
        <v>19</v>
      </c>
      <c r="C9" s="72">
        <v>12218</v>
      </c>
      <c r="D9" s="72">
        <v>50484.170167521399</v>
      </c>
      <c r="E9" s="72">
        <v>40650.592744444402</v>
      </c>
      <c r="F9" s="72">
        <v>9833.5774230769202</v>
      </c>
      <c r="G9" s="72">
        <v>40650.592744444402</v>
      </c>
      <c r="H9" s="72">
        <v>0.19478536322269399</v>
      </c>
    </row>
    <row r="10" spans="1:8" ht="14.25">
      <c r="A10" s="72">
        <v>9</v>
      </c>
      <c r="B10" s="73">
        <v>21</v>
      </c>
      <c r="C10" s="72">
        <v>165453</v>
      </c>
      <c r="D10" s="72">
        <v>693467.95149999997</v>
      </c>
      <c r="E10" s="72">
        <v>635065.53240000003</v>
      </c>
      <c r="F10" s="72">
        <v>58402.419099999999</v>
      </c>
      <c r="G10" s="72">
        <v>635065.53240000003</v>
      </c>
      <c r="H10" s="72">
        <v>8.4217906499749806E-2</v>
      </c>
    </row>
    <row r="11" spans="1:8" ht="14.25">
      <c r="A11" s="72">
        <v>10</v>
      </c>
      <c r="B11" s="73">
        <v>22</v>
      </c>
      <c r="C11" s="72">
        <v>58346.296000000002</v>
      </c>
      <c r="D11" s="72">
        <v>981947.19614188001</v>
      </c>
      <c r="E11" s="72">
        <v>1399300.81462393</v>
      </c>
      <c r="F11" s="72">
        <v>-417353.61848205101</v>
      </c>
      <c r="G11" s="72">
        <v>1399300.81462393</v>
      </c>
      <c r="H11" s="72">
        <v>-0.42502653922925199</v>
      </c>
    </row>
    <row r="12" spans="1:8" ht="14.25">
      <c r="A12" s="72">
        <v>11</v>
      </c>
      <c r="B12" s="73">
        <v>23</v>
      </c>
      <c r="C12" s="72">
        <v>151768.429</v>
      </c>
      <c r="D12" s="72">
        <v>1131761.0229</v>
      </c>
      <c r="E12" s="72">
        <v>965329.35829999996</v>
      </c>
      <c r="F12" s="72">
        <v>166431.66459999999</v>
      </c>
      <c r="G12" s="72">
        <v>965329.35829999996</v>
      </c>
      <c r="H12" s="72">
        <v>0.14705548365108001</v>
      </c>
    </row>
    <row r="13" spans="1:8" ht="14.25">
      <c r="A13" s="72">
        <v>12</v>
      </c>
      <c r="B13" s="73">
        <v>24</v>
      </c>
      <c r="C13" s="72">
        <v>17718</v>
      </c>
      <c r="D13" s="72">
        <v>474480.55052307702</v>
      </c>
      <c r="E13" s="72">
        <v>428349.17603076901</v>
      </c>
      <c r="F13" s="72">
        <v>46131.374492307703</v>
      </c>
      <c r="G13" s="72">
        <v>428349.17603076901</v>
      </c>
      <c r="H13" s="72">
        <v>9.7225006254632595E-2</v>
      </c>
    </row>
    <row r="14" spans="1:8" ht="14.25">
      <c r="A14" s="72">
        <v>13</v>
      </c>
      <c r="B14" s="73">
        <v>25</v>
      </c>
      <c r="C14" s="72">
        <v>66392</v>
      </c>
      <c r="D14" s="72">
        <v>824419.51610000001</v>
      </c>
      <c r="E14" s="72">
        <v>785096.6692</v>
      </c>
      <c r="F14" s="72">
        <v>39322.846899999997</v>
      </c>
      <c r="G14" s="72">
        <v>785096.6692</v>
      </c>
      <c r="H14" s="72">
        <v>4.7697617695928299E-2</v>
      </c>
    </row>
    <row r="15" spans="1:8" ht="14.25">
      <c r="A15" s="72">
        <v>14</v>
      </c>
      <c r="B15" s="73">
        <v>26</v>
      </c>
      <c r="C15" s="72">
        <v>56313</v>
      </c>
      <c r="D15" s="72">
        <v>289549.84016693098</v>
      </c>
      <c r="E15" s="72">
        <v>253715.000075199</v>
      </c>
      <c r="F15" s="72">
        <v>35834.840091732804</v>
      </c>
      <c r="G15" s="72">
        <v>253715.000075199</v>
      </c>
      <c r="H15" s="72">
        <v>0.12376052451306301</v>
      </c>
    </row>
    <row r="16" spans="1:8" ht="14.25">
      <c r="A16" s="72">
        <v>15</v>
      </c>
      <c r="B16" s="73">
        <v>27</v>
      </c>
      <c r="C16" s="72">
        <v>154302.43799999999</v>
      </c>
      <c r="D16" s="72">
        <v>946291.33156814205</v>
      </c>
      <c r="E16" s="72">
        <v>829551.11779291998</v>
      </c>
      <c r="F16" s="72">
        <v>116740.213775221</v>
      </c>
      <c r="G16" s="72">
        <v>829551.11779291998</v>
      </c>
      <c r="H16" s="72">
        <v>0.123366039485711</v>
      </c>
    </row>
    <row r="17" spans="1:8" ht="14.25">
      <c r="A17" s="72">
        <v>16</v>
      </c>
      <c r="B17" s="73">
        <v>29</v>
      </c>
      <c r="C17" s="72">
        <v>179232</v>
      </c>
      <c r="D17" s="72">
        <v>2203428.0323008499</v>
      </c>
      <c r="E17" s="72">
        <v>1952289.90018803</v>
      </c>
      <c r="F17" s="72">
        <v>251138.13211282101</v>
      </c>
      <c r="G17" s="72">
        <v>1952289.90018803</v>
      </c>
      <c r="H17" s="72">
        <v>0.11397609925593</v>
      </c>
    </row>
    <row r="18" spans="1:8" ht="14.25">
      <c r="A18" s="72">
        <v>17</v>
      </c>
      <c r="B18" s="73">
        <v>31</v>
      </c>
      <c r="C18" s="72">
        <v>31769.615000000002</v>
      </c>
      <c r="D18" s="72">
        <v>212702.151015785</v>
      </c>
      <c r="E18" s="72">
        <v>176898.36558727801</v>
      </c>
      <c r="F18" s="72">
        <v>35803.785428507399</v>
      </c>
      <c r="G18" s="72">
        <v>176898.36558727801</v>
      </c>
      <c r="H18" s="72">
        <v>0.16832827151734001</v>
      </c>
    </row>
    <row r="19" spans="1:8" ht="14.25">
      <c r="A19" s="72">
        <v>18</v>
      </c>
      <c r="B19" s="73">
        <v>32</v>
      </c>
      <c r="C19" s="72">
        <v>10487.277</v>
      </c>
      <c r="D19" s="72">
        <v>170604.072260124</v>
      </c>
      <c r="E19" s="72">
        <v>155423.49993863399</v>
      </c>
      <c r="F19" s="72">
        <v>15180.572321490199</v>
      </c>
      <c r="G19" s="72">
        <v>155423.49993863399</v>
      </c>
      <c r="H19" s="72">
        <v>8.8981301093118206E-2</v>
      </c>
    </row>
    <row r="20" spans="1:8" ht="14.25">
      <c r="A20" s="72">
        <v>19</v>
      </c>
      <c r="B20" s="73">
        <v>33</v>
      </c>
      <c r="C20" s="72">
        <v>30287.186000000002</v>
      </c>
      <c r="D20" s="72">
        <v>387113.913596528</v>
      </c>
      <c r="E20" s="72">
        <v>295228.38137873402</v>
      </c>
      <c r="F20" s="72">
        <v>91885.532217794593</v>
      </c>
      <c r="G20" s="72">
        <v>295228.38137873402</v>
      </c>
      <c r="H20" s="72">
        <v>0.237360448670318</v>
      </c>
    </row>
    <row r="21" spans="1:8" ht="14.25">
      <c r="A21" s="72">
        <v>20</v>
      </c>
      <c r="B21" s="73">
        <v>34</v>
      </c>
      <c r="C21" s="72">
        <v>36860.595999999998</v>
      </c>
      <c r="D21" s="72">
        <v>158939.90426193899</v>
      </c>
      <c r="E21" s="72">
        <v>112976.778877558</v>
      </c>
      <c r="F21" s="72">
        <v>45963.125384381201</v>
      </c>
      <c r="G21" s="72">
        <v>112976.778877558</v>
      </c>
      <c r="H21" s="72">
        <v>0.289185561032125</v>
      </c>
    </row>
    <row r="22" spans="1:8" ht="14.25">
      <c r="A22" s="72">
        <v>21</v>
      </c>
      <c r="B22" s="73">
        <v>35</v>
      </c>
      <c r="C22" s="72">
        <v>27884.584999999999</v>
      </c>
      <c r="D22" s="72">
        <v>712501.52883539803</v>
      </c>
      <c r="E22" s="72">
        <v>705206.00982731103</v>
      </c>
      <c r="F22" s="72">
        <v>7295.51900808748</v>
      </c>
      <c r="G22" s="72">
        <v>705206.00982731103</v>
      </c>
      <c r="H22" s="72">
        <v>1.0239302952812199E-2</v>
      </c>
    </row>
    <row r="23" spans="1:8" ht="14.25">
      <c r="A23" s="72">
        <v>22</v>
      </c>
      <c r="B23" s="73">
        <v>36</v>
      </c>
      <c r="C23" s="72">
        <v>98589.438999999998</v>
      </c>
      <c r="D23" s="72">
        <v>559536.18720354</v>
      </c>
      <c r="E23" s="72">
        <v>482539.803342589</v>
      </c>
      <c r="F23" s="72">
        <v>76996.383860950897</v>
      </c>
      <c r="G23" s="72">
        <v>482539.803342589</v>
      </c>
      <c r="H23" s="72">
        <v>0.13760751426241899</v>
      </c>
    </row>
    <row r="24" spans="1:8" ht="14.25">
      <c r="A24" s="72">
        <v>23</v>
      </c>
      <c r="B24" s="73">
        <v>37</v>
      </c>
      <c r="C24" s="72">
        <v>114252.295</v>
      </c>
      <c r="D24" s="72">
        <v>990736.70026902703</v>
      </c>
      <c r="E24" s="72">
        <v>829939.81577830506</v>
      </c>
      <c r="F24" s="72">
        <v>160796.884490722</v>
      </c>
      <c r="G24" s="72">
        <v>829939.81577830506</v>
      </c>
      <c r="H24" s="72">
        <v>0.16230032101067701</v>
      </c>
    </row>
    <row r="25" spans="1:8" ht="14.25">
      <c r="A25" s="72">
        <v>24</v>
      </c>
      <c r="B25" s="73">
        <v>38</v>
      </c>
      <c r="C25" s="72">
        <v>101438.675</v>
      </c>
      <c r="D25" s="72">
        <v>531104.21516017697</v>
      </c>
      <c r="E25" s="72">
        <v>482562.84591415903</v>
      </c>
      <c r="F25" s="72">
        <v>48541.369246017697</v>
      </c>
      <c r="G25" s="72">
        <v>482562.84591415903</v>
      </c>
      <c r="H25" s="72">
        <v>9.1397070217900597E-2</v>
      </c>
    </row>
    <row r="26" spans="1:8" ht="14.25">
      <c r="A26" s="72">
        <v>25</v>
      </c>
      <c r="B26" s="73">
        <v>39</v>
      </c>
      <c r="C26" s="72">
        <v>63893.042999999998</v>
      </c>
      <c r="D26" s="72">
        <v>94378.503689698206</v>
      </c>
      <c r="E26" s="72">
        <v>69853.409056274701</v>
      </c>
      <c r="F26" s="72">
        <v>24525.094633423501</v>
      </c>
      <c r="G26" s="72">
        <v>69853.409056274701</v>
      </c>
      <c r="H26" s="72">
        <v>0.25985890509620901</v>
      </c>
    </row>
    <row r="27" spans="1:8" ht="14.25">
      <c r="A27" s="72">
        <v>26</v>
      </c>
      <c r="B27" s="73">
        <v>40</v>
      </c>
      <c r="C27" s="72">
        <v>15</v>
      </c>
      <c r="D27" s="72">
        <v>48.718000000000004</v>
      </c>
      <c r="E27" s="72">
        <v>38.494799999999998</v>
      </c>
      <c r="F27" s="72">
        <v>10.2232</v>
      </c>
      <c r="G27" s="72">
        <v>38.494799999999998</v>
      </c>
      <c r="H27" s="72">
        <v>0.20984441069009399</v>
      </c>
    </row>
    <row r="28" spans="1:8" ht="14.25">
      <c r="A28" s="72">
        <v>27</v>
      </c>
      <c r="B28" s="73">
        <v>42</v>
      </c>
      <c r="C28" s="72">
        <v>4913.9750000000004</v>
      </c>
      <c r="D28" s="72">
        <v>86114.866999999998</v>
      </c>
      <c r="E28" s="72">
        <v>69332.496799999994</v>
      </c>
      <c r="F28" s="72">
        <v>16782.370200000001</v>
      </c>
      <c r="G28" s="72">
        <v>69332.496799999994</v>
      </c>
      <c r="H28" s="72">
        <v>0.19488354084086301</v>
      </c>
    </row>
    <row r="29" spans="1:8" ht="14.25">
      <c r="A29" s="72">
        <v>28</v>
      </c>
      <c r="B29" s="73">
        <v>75</v>
      </c>
      <c r="C29" s="72">
        <v>477</v>
      </c>
      <c r="D29" s="72">
        <v>254808.632478632</v>
      </c>
      <c r="E29" s="72">
        <v>239590.689316239</v>
      </c>
      <c r="F29" s="72">
        <v>15217.9431623932</v>
      </c>
      <c r="G29" s="72">
        <v>239590.689316239</v>
      </c>
      <c r="H29" s="72">
        <v>5.97230282756189E-2</v>
      </c>
    </row>
    <row r="30" spans="1:8" ht="14.25">
      <c r="A30" s="72">
        <v>29</v>
      </c>
      <c r="B30" s="73">
        <v>76</v>
      </c>
      <c r="C30" s="72">
        <v>1815</v>
      </c>
      <c r="D30" s="72">
        <v>323386.68803589698</v>
      </c>
      <c r="E30" s="72">
        <v>302414.39820085501</v>
      </c>
      <c r="F30" s="72">
        <v>20972.289835042699</v>
      </c>
      <c r="G30" s="72">
        <v>302414.39820085501</v>
      </c>
      <c r="H30" s="72">
        <v>6.4852050535595104E-2</v>
      </c>
    </row>
    <row r="31" spans="1:8" ht="14.25">
      <c r="A31" s="72">
        <v>30</v>
      </c>
      <c r="B31" s="73">
        <v>99</v>
      </c>
      <c r="C31" s="72">
        <v>73</v>
      </c>
      <c r="D31" s="72">
        <v>24119.0006807352</v>
      </c>
      <c r="E31" s="72">
        <v>22171.9128658952</v>
      </c>
      <c r="F31" s="72">
        <v>1947.08781484003</v>
      </c>
      <c r="G31" s="72">
        <v>22171.9128658952</v>
      </c>
      <c r="H31" s="72">
        <v>8.0728378452065999E-2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2013-09-23T00:19:15Z</dcterms:modified>
</cp:coreProperties>
</file>