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<sst xmlns="http://schemas.openxmlformats.org/spreadsheetml/2006/main" count="114" uniqueCount="71">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</sst>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72" Type="http://schemas.openxmlformats.org/officeDocument/2006/relationships/image" Target="cid:16470bac13" TargetMode="External"/><Relationship Id="rId180" Type="http://schemas.openxmlformats.org/officeDocument/2006/relationships/image" Target="cid:4307d8dd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8" t="s">
        <v>4</v>
      </c>
      <c r="D2" s="58"/>
      <c r="E2" s="13"/>
      <c r="F2" s="24"/>
      <c r="G2" s="14"/>
      <c r="H2" s="24"/>
      <c r="I2" s="20"/>
      <c r="J2" s="21"/>
      <c r="K2" s="22"/>
      <c r="L2" s="22"/>
    </row>
    <row r="3" spans="1:12">
      <c r="A3" s="59" t="s">
        <v>5</v>
      </c>
      <c r="B3" s="59"/>
      <c r="C3" s="59"/>
      <c r="D3" s="59"/>
      <c r="E3" s="15">
        <f>RA!D7</f>
        <v>13770805.345000001</v>
      </c>
      <c r="F3" s="25">
        <f>RA!I7</f>
        <v>997040.16070000001</v>
      </c>
      <c r="G3" s="16">
        <f>E3-F3</f>
        <v>12773765.1843</v>
      </c>
      <c r="H3" s="27">
        <f>RA!J7</f>
        <v>7.2402458369075102</v>
      </c>
      <c r="I3" s="20">
        <f>SUM(I4:I39)</f>
        <v>13770808.169868687</v>
      </c>
      <c r="J3" s="21">
        <f>SUM(J4:J39)</f>
        <v>12773765.161837237</v>
      </c>
      <c r="K3" s="22">
        <f>E3-I3</f>
        <v>-2.8248686864972115</v>
      </c>
      <c r="L3" s="22">
        <f>G3-J3</f>
        <v>2.2462762892246246E-2</v>
      </c>
    </row>
    <row r="4" spans="1:12">
      <c r="A4" s="60">
        <f>RA!A8</f>
        <v>41541</v>
      </c>
      <c r="B4" s="12">
        <v>12</v>
      </c>
      <c r="C4" s="57" t="s">
        <v>6</v>
      </c>
      <c r="D4" s="57"/>
      <c r="E4" s="15">
        <f>RA!D8</f>
        <v>578295.69590000005</v>
      </c>
      <c r="F4" s="25">
        <f>RA!I8</f>
        <v>97017.337499999994</v>
      </c>
      <c r="G4" s="16">
        <f t="shared" ref="G4:G39" si="0">E4-F4</f>
        <v>481278.35840000003</v>
      </c>
      <c r="H4" s="27">
        <f>RA!J8</f>
        <v>16.776423927729901</v>
      </c>
      <c r="I4" s="20">
        <f>VLOOKUP(B4,RMS!B:D,3,FALSE)</f>
        <v>578296.06443846202</v>
      </c>
      <c r="J4" s="21">
        <f>VLOOKUP(B4,RMS!B:E,4,FALSE)</f>
        <v>481278.35455470101</v>
      </c>
      <c r="K4" s="22">
        <f t="shared" ref="K4:K39" si="1">E4-I4</f>
        <v>-0.36853846197482198</v>
      </c>
      <c r="L4" s="22">
        <f t="shared" ref="L4:L39" si="2">G4-J4</f>
        <v>3.8452990120276809E-3</v>
      </c>
    </row>
    <row r="5" spans="1:12">
      <c r="A5" s="60"/>
      <c r="B5" s="12">
        <v>13</v>
      </c>
      <c r="C5" s="57" t="s">
        <v>7</v>
      </c>
      <c r="D5" s="57"/>
      <c r="E5" s="15">
        <f>RA!D9</f>
        <v>70141.430600000007</v>
      </c>
      <c r="F5" s="25">
        <f>RA!I9</f>
        <v>16191.763300000001</v>
      </c>
      <c r="G5" s="16">
        <f t="shared" si="0"/>
        <v>53949.667300000008</v>
      </c>
      <c r="H5" s="27">
        <f>RA!J9</f>
        <v>23.084449748876398</v>
      </c>
      <c r="I5" s="20">
        <f>VLOOKUP(B5,RMS!B:D,3,FALSE)</f>
        <v>70141.436741411395</v>
      </c>
      <c r="J5" s="21">
        <f>VLOOKUP(B5,RMS!B:E,4,FALSE)</f>
        <v>53949.661642523301</v>
      </c>
      <c r="K5" s="22">
        <f t="shared" si="1"/>
        <v>-6.1414113879436627E-3</v>
      </c>
      <c r="L5" s="22">
        <f t="shared" si="2"/>
        <v>5.6574767077108845E-3</v>
      </c>
    </row>
    <row r="6" spans="1:12">
      <c r="A6" s="60"/>
      <c r="B6" s="12">
        <v>14</v>
      </c>
      <c r="C6" s="57" t="s">
        <v>8</v>
      </c>
      <c r="D6" s="57"/>
      <c r="E6" s="15">
        <f>RA!D10</f>
        <v>79589.7212</v>
      </c>
      <c r="F6" s="25">
        <f>RA!I10</f>
        <v>20905.1891</v>
      </c>
      <c r="G6" s="16">
        <f t="shared" si="0"/>
        <v>58684.532099999997</v>
      </c>
      <c r="H6" s="27">
        <f>RA!J10</f>
        <v>26.266192147435198</v>
      </c>
      <c r="I6" s="20">
        <f>VLOOKUP(B6,RMS!B:D,3,FALSE)</f>
        <v>79591.601940170905</v>
      </c>
      <c r="J6" s="21">
        <f>VLOOKUP(B6,RMS!B:E,4,FALSE)</f>
        <v>58684.532270940203</v>
      </c>
      <c r="K6" s="22">
        <f t="shared" si="1"/>
        <v>-1.880740170905483</v>
      </c>
      <c r="L6" s="22">
        <f t="shared" si="2"/>
        <v>-1.7094020586227998E-4</v>
      </c>
    </row>
    <row r="7" spans="1:12">
      <c r="A7" s="60"/>
      <c r="B7" s="12">
        <v>15</v>
      </c>
      <c r="C7" s="57" t="s">
        <v>9</v>
      </c>
      <c r="D7" s="57"/>
      <c r="E7" s="15">
        <f>RA!D11</f>
        <v>47305.853499999997</v>
      </c>
      <c r="F7" s="25">
        <f>RA!I11</f>
        <v>10429.398300000001</v>
      </c>
      <c r="G7" s="16">
        <f t="shared" si="0"/>
        <v>36876.455199999997</v>
      </c>
      <c r="H7" s="27">
        <f>RA!J11</f>
        <v>22.046739522414502</v>
      </c>
      <c r="I7" s="20">
        <f>VLOOKUP(B7,RMS!B:D,3,FALSE)</f>
        <v>47305.872942477901</v>
      </c>
      <c r="J7" s="21">
        <f>VLOOKUP(B7,RMS!B:E,4,FALSE)</f>
        <v>36876.455476991199</v>
      </c>
      <c r="K7" s="22">
        <f t="shared" si="1"/>
        <v>-1.9442477903794497E-2</v>
      </c>
      <c r="L7" s="22">
        <f t="shared" si="2"/>
        <v>-2.7699120255419984E-4</v>
      </c>
    </row>
    <row r="8" spans="1:12">
      <c r="A8" s="60"/>
      <c r="B8" s="12">
        <v>16</v>
      </c>
      <c r="C8" s="57" t="s">
        <v>10</v>
      </c>
      <c r="D8" s="57"/>
      <c r="E8" s="15">
        <f>RA!D12</f>
        <v>156508.78940000001</v>
      </c>
      <c r="F8" s="25">
        <f>RA!I12</f>
        <v>13323.034299999999</v>
      </c>
      <c r="G8" s="16">
        <f t="shared" si="0"/>
        <v>143185.75510000001</v>
      </c>
      <c r="H8" s="27">
        <f>RA!J12</f>
        <v>8.5126428688611409</v>
      </c>
      <c r="I8" s="20">
        <f>VLOOKUP(B8,RMS!B:D,3,FALSE)</f>
        <v>156508.789690598</v>
      </c>
      <c r="J8" s="21">
        <f>VLOOKUP(B8,RMS!B:E,4,FALSE)</f>
        <v>143185.75622649601</v>
      </c>
      <c r="K8" s="22">
        <f t="shared" si="1"/>
        <v>-2.9059799271635711E-4</v>
      </c>
      <c r="L8" s="22">
        <f t="shared" si="2"/>
        <v>-1.1264960048720241E-3</v>
      </c>
    </row>
    <row r="9" spans="1:12">
      <c r="A9" s="60"/>
      <c r="B9" s="12">
        <v>17</v>
      </c>
      <c r="C9" s="57" t="s">
        <v>11</v>
      </c>
      <c r="D9" s="57"/>
      <c r="E9" s="15">
        <f>RA!D13</f>
        <v>238983.5992</v>
      </c>
      <c r="F9" s="25">
        <f>RA!I13</f>
        <v>62076.478900000002</v>
      </c>
      <c r="G9" s="16">
        <f t="shared" si="0"/>
        <v>176907.12030000001</v>
      </c>
      <c r="H9" s="27">
        <f>RA!J13</f>
        <v>25.975204619815599</v>
      </c>
      <c r="I9" s="20">
        <f>VLOOKUP(B9,RMS!B:D,3,FALSE)</f>
        <v>238983.73317863201</v>
      </c>
      <c r="J9" s="21">
        <f>VLOOKUP(B9,RMS!B:E,4,FALSE)</f>
        <v>176907.119948718</v>
      </c>
      <c r="K9" s="22">
        <f t="shared" si="1"/>
        <v>-0.13397863201680593</v>
      </c>
      <c r="L9" s="22">
        <f t="shared" si="2"/>
        <v>3.5128201125189662E-4</v>
      </c>
    </row>
    <row r="10" spans="1:12">
      <c r="A10" s="60"/>
      <c r="B10" s="12">
        <v>18</v>
      </c>
      <c r="C10" s="57" t="s">
        <v>12</v>
      </c>
      <c r="D10" s="57"/>
      <c r="E10" s="15">
        <f>RA!D14</f>
        <v>181384.29139999999</v>
      </c>
      <c r="F10" s="25">
        <f>RA!I14</f>
        <v>37531.810100000002</v>
      </c>
      <c r="G10" s="16">
        <f t="shared" si="0"/>
        <v>143852.48129999998</v>
      </c>
      <c r="H10" s="27">
        <f>RA!J14</f>
        <v>20.6918745886503</v>
      </c>
      <c r="I10" s="20">
        <f>VLOOKUP(B10,RMS!B:D,3,FALSE)</f>
        <v>181384.262000855</v>
      </c>
      <c r="J10" s="21">
        <f>VLOOKUP(B10,RMS!B:E,4,FALSE)</f>
        <v>143852.483352991</v>
      </c>
      <c r="K10" s="22">
        <f t="shared" si="1"/>
        <v>2.9399144987110049E-2</v>
      </c>
      <c r="L10" s="22">
        <f t="shared" si="2"/>
        <v>-2.0529910107143223E-3</v>
      </c>
    </row>
    <row r="11" spans="1:12">
      <c r="A11" s="60"/>
      <c r="B11" s="12">
        <v>19</v>
      </c>
      <c r="C11" s="57" t="s">
        <v>13</v>
      </c>
      <c r="D11" s="57"/>
      <c r="E11" s="15">
        <f>RA!D15</f>
        <v>117209.71060000001</v>
      </c>
      <c r="F11" s="25">
        <f>RA!I15</f>
        <v>5521.5784000000003</v>
      </c>
      <c r="G11" s="16">
        <f t="shared" si="0"/>
        <v>111688.13220000001</v>
      </c>
      <c r="H11" s="27">
        <f>RA!J15</f>
        <v>4.7108540510294601</v>
      </c>
      <c r="I11" s="20">
        <f>VLOOKUP(B11,RMS!B:D,3,FALSE)</f>
        <v>117209.72887350401</v>
      </c>
      <c r="J11" s="21">
        <f>VLOOKUP(B11,RMS!B:E,4,FALSE)</f>
        <v>111688.13012905999</v>
      </c>
      <c r="K11" s="22">
        <f t="shared" si="1"/>
        <v>-1.8273503999807872E-2</v>
      </c>
      <c r="L11" s="22">
        <f t="shared" si="2"/>
        <v>2.0709400123450905E-3</v>
      </c>
    </row>
    <row r="12" spans="1:12">
      <c r="A12" s="60"/>
      <c r="B12" s="12">
        <v>21</v>
      </c>
      <c r="C12" s="57" t="s">
        <v>14</v>
      </c>
      <c r="D12" s="57"/>
      <c r="E12" s="15">
        <f>RA!D16</f>
        <v>621934.00210000004</v>
      </c>
      <c r="F12" s="25">
        <f>RA!I16</f>
        <v>10726.929700000001</v>
      </c>
      <c r="G12" s="16">
        <f t="shared" si="0"/>
        <v>611207.07240000006</v>
      </c>
      <c r="H12" s="27">
        <f>RA!J16</f>
        <v>1.7247697768219501</v>
      </c>
      <c r="I12" s="20">
        <f>VLOOKUP(B12,RMS!B:D,3,FALSE)</f>
        <v>621933.80240000004</v>
      </c>
      <c r="J12" s="21">
        <f>VLOOKUP(B12,RMS!B:E,4,FALSE)</f>
        <v>611207.07239999995</v>
      </c>
      <c r="K12" s="22">
        <f t="shared" si="1"/>
        <v>0.1996999999973923</v>
      </c>
      <c r="L12" s="22">
        <f t="shared" si="2"/>
        <v>0</v>
      </c>
    </row>
    <row r="13" spans="1:12">
      <c r="A13" s="60"/>
      <c r="B13" s="12">
        <v>22</v>
      </c>
      <c r="C13" s="57" t="s">
        <v>15</v>
      </c>
      <c r="D13" s="57"/>
      <c r="E13" s="15">
        <f>RA!D17</f>
        <v>926115.42879999999</v>
      </c>
      <c r="F13" s="25">
        <f>RA!I17</f>
        <v>-360402.53539999999</v>
      </c>
      <c r="G13" s="16">
        <f t="shared" si="0"/>
        <v>1286517.9642</v>
      </c>
      <c r="H13" s="27">
        <f>RA!J17</f>
        <v>-38.915509254282298</v>
      </c>
      <c r="I13" s="20">
        <f>VLOOKUP(B13,RMS!B:D,3,FALSE)</f>
        <v>926115.46226837602</v>
      </c>
      <c r="J13" s="21">
        <f>VLOOKUP(B13,RMS!B:E,4,FALSE)</f>
        <v>1286517.9626247899</v>
      </c>
      <c r="K13" s="22">
        <f t="shared" si="1"/>
        <v>-3.3468376030214131E-2</v>
      </c>
      <c r="L13" s="22">
        <f t="shared" si="2"/>
        <v>1.5752101317048073E-3</v>
      </c>
    </row>
    <row r="14" spans="1:12">
      <c r="A14" s="60"/>
      <c r="B14" s="12">
        <v>23</v>
      </c>
      <c r="C14" s="57" t="s">
        <v>16</v>
      </c>
      <c r="D14" s="57"/>
      <c r="E14" s="15">
        <f>RA!D18</f>
        <v>1170156.0331999999</v>
      </c>
      <c r="F14" s="25">
        <f>RA!I18</f>
        <v>182249.3039</v>
      </c>
      <c r="G14" s="16">
        <f t="shared" si="0"/>
        <v>987906.72930000001</v>
      </c>
      <c r="H14" s="27">
        <f>RA!J18</f>
        <v>15.5747865010452</v>
      </c>
      <c r="I14" s="20">
        <f>VLOOKUP(B14,RMS!B:D,3,FALSE)</f>
        <v>1170156.0434999999</v>
      </c>
      <c r="J14" s="21">
        <f>VLOOKUP(B14,RMS!B:E,4,FALSE)</f>
        <v>987906.7328</v>
      </c>
      <c r="K14" s="22">
        <f t="shared" si="1"/>
        <v>-1.02999999653548E-2</v>
      </c>
      <c r="L14" s="22">
        <f t="shared" si="2"/>
        <v>-3.4999999916180968E-3</v>
      </c>
    </row>
    <row r="15" spans="1:12">
      <c r="A15" s="60"/>
      <c r="B15" s="12">
        <v>24</v>
      </c>
      <c r="C15" s="57" t="s">
        <v>17</v>
      </c>
      <c r="D15" s="57"/>
      <c r="E15" s="15">
        <f>RA!D19</f>
        <v>437227.14059999998</v>
      </c>
      <c r="F15" s="25">
        <f>RA!I19</f>
        <v>44836.320500000002</v>
      </c>
      <c r="G15" s="16">
        <f t="shared" si="0"/>
        <v>392390.82010000001</v>
      </c>
      <c r="H15" s="27">
        <f>RA!J19</f>
        <v>10.2546974642223</v>
      </c>
      <c r="I15" s="20">
        <f>VLOOKUP(B15,RMS!B:D,3,FALSE)</f>
        <v>437227.129571795</v>
      </c>
      <c r="J15" s="21">
        <f>VLOOKUP(B15,RMS!B:E,4,FALSE)</f>
        <v>392390.82055128203</v>
      </c>
      <c r="K15" s="22">
        <f t="shared" si="1"/>
        <v>1.1028204986359924E-2</v>
      </c>
      <c r="L15" s="22">
        <f t="shared" si="2"/>
        <v>-4.5128201600164175E-4</v>
      </c>
    </row>
    <row r="16" spans="1:12">
      <c r="A16" s="60"/>
      <c r="B16" s="12">
        <v>25</v>
      </c>
      <c r="C16" s="57" t="s">
        <v>18</v>
      </c>
      <c r="D16" s="57"/>
      <c r="E16" s="15">
        <f>RA!D20</f>
        <v>794088.49320000003</v>
      </c>
      <c r="F16" s="25">
        <f>RA!I20</f>
        <v>37603.485500000003</v>
      </c>
      <c r="G16" s="16">
        <f t="shared" si="0"/>
        <v>756485.00770000007</v>
      </c>
      <c r="H16" s="27">
        <f>RA!J20</f>
        <v>4.7354275779096504</v>
      </c>
      <c r="I16" s="20">
        <f>VLOOKUP(B16,RMS!B:D,3,FALSE)</f>
        <v>794088.44889999996</v>
      </c>
      <c r="J16" s="21">
        <f>VLOOKUP(B16,RMS!B:E,4,FALSE)</f>
        <v>756485.00769999996</v>
      </c>
      <c r="K16" s="22">
        <f t="shared" si="1"/>
        <v>4.4300000066868961E-2</v>
      </c>
      <c r="L16" s="22">
        <f t="shared" si="2"/>
        <v>0</v>
      </c>
    </row>
    <row r="17" spans="1:12">
      <c r="A17" s="60"/>
      <c r="B17" s="12">
        <v>26</v>
      </c>
      <c r="C17" s="57" t="s">
        <v>19</v>
      </c>
      <c r="D17" s="57"/>
      <c r="E17" s="15">
        <f>RA!D21</f>
        <v>304005.70909999998</v>
      </c>
      <c r="F17" s="25">
        <f>RA!I21</f>
        <v>34828.308400000002</v>
      </c>
      <c r="G17" s="16">
        <f t="shared" si="0"/>
        <v>269177.4007</v>
      </c>
      <c r="H17" s="27">
        <f>RA!J21</f>
        <v>11.4564652430733</v>
      </c>
      <c r="I17" s="20">
        <f>VLOOKUP(B17,RMS!B:D,3,FALSE)</f>
        <v>304005.633397542</v>
      </c>
      <c r="J17" s="21">
        <f>VLOOKUP(B17,RMS!B:E,4,FALSE)</f>
        <v>269177.40067315602</v>
      </c>
      <c r="K17" s="22">
        <f t="shared" si="1"/>
        <v>7.5702457979787141E-2</v>
      </c>
      <c r="L17" s="22">
        <f t="shared" si="2"/>
        <v>2.6843976229429245E-5</v>
      </c>
    </row>
    <row r="18" spans="1:12">
      <c r="A18" s="60"/>
      <c r="B18" s="12">
        <v>27</v>
      </c>
      <c r="C18" s="57" t="s">
        <v>20</v>
      </c>
      <c r="D18" s="57"/>
      <c r="E18" s="15">
        <f>RA!D22</f>
        <v>859295.39729999995</v>
      </c>
      <c r="F18" s="25">
        <f>RA!I22</f>
        <v>105813.545</v>
      </c>
      <c r="G18" s="16">
        <f t="shared" si="0"/>
        <v>753481.85229999991</v>
      </c>
      <c r="H18" s="27">
        <f>RA!J22</f>
        <v>12.313989500290299</v>
      </c>
      <c r="I18" s="20">
        <f>VLOOKUP(B18,RMS!B:D,3,FALSE)</f>
        <v>859295.75861946901</v>
      </c>
      <c r="J18" s="21">
        <f>VLOOKUP(B18,RMS!B:E,4,FALSE)</f>
        <v>753481.852126549</v>
      </c>
      <c r="K18" s="22">
        <f t="shared" si="1"/>
        <v>-0.36131946905516088</v>
      </c>
      <c r="L18" s="22">
        <f t="shared" si="2"/>
        <v>1.7345091328024864E-4</v>
      </c>
    </row>
    <row r="19" spans="1:12">
      <c r="A19" s="60"/>
      <c r="B19" s="12">
        <v>29</v>
      </c>
      <c r="C19" s="57" t="s">
        <v>21</v>
      </c>
      <c r="D19" s="57"/>
      <c r="E19" s="15">
        <f>RA!D23</f>
        <v>2060837.7392</v>
      </c>
      <c r="F19" s="25">
        <f>RA!I23</f>
        <v>159436.5815</v>
      </c>
      <c r="G19" s="16">
        <f t="shared" si="0"/>
        <v>1901401.1576999999</v>
      </c>
      <c r="H19" s="27">
        <f>RA!J23</f>
        <v>7.7364936825104902</v>
      </c>
      <c r="I19" s="20">
        <f>VLOOKUP(B19,RMS!B:D,3,FALSE)</f>
        <v>2060838.23407179</v>
      </c>
      <c r="J19" s="21">
        <f>VLOOKUP(B19,RMS!B:E,4,FALSE)</f>
        <v>1901401.18913333</v>
      </c>
      <c r="K19" s="22">
        <f t="shared" si="1"/>
        <v>-0.49487179005518556</v>
      </c>
      <c r="L19" s="22">
        <f t="shared" si="2"/>
        <v>-3.1433330150321126E-2</v>
      </c>
    </row>
    <row r="20" spans="1:12">
      <c r="A20" s="60"/>
      <c r="B20" s="12">
        <v>31</v>
      </c>
      <c r="C20" s="57" t="s">
        <v>22</v>
      </c>
      <c r="D20" s="57"/>
      <c r="E20" s="15">
        <f>RA!D24</f>
        <v>226727.4431</v>
      </c>
      <c r="F20" s="25">
        <f>RA!I24</f>
        <v>37227.951200000003</v>
      </c>
      <c r="G20" s="16">
        <f t="shared" si="0"/>
        <v>189499.49189999999</v>
      </c>
      <c r="H20" s="27">
        <f>RA!J24</f>
        <v>16.419693483501401</v>
      </c>
      <c r="I20" s="20">
        <f>VLOOKUP(B20,RMS!B:D,3,FALSE)</f>
        <v>226727.43754635099</v>
      </c>
      <c r="J20" s="21">
        <f>VLOOKUP(B20,RMS!B:E,4,FALSE)</f>
        <v>189499.48023457301</v>
      </c>
      <c r="K20" s="22">
        <f t="shared" si="1"/>
        <v>5.5536490108352154E-3</v>
      </c>
      <c r="L20" s="22">
        <f t="shared" si="2"/>
        <v>1.1665426980471238E-2</v>
      </c>
    </row>
    <row r="21" spans="1:12">
      <c r="A21" s="60"/>
      <c r="B21" s="12">
        <v>32</v>
      </c>
      <c r="C21" s="57" t="s">
        <v>23</v>
      </c>
      <c r="D21" s="57"/>
      <c r="E21" s="15">
        <f>RA!D25</f>
        <v>185038.77489999999</v>
      </c>
      <c r="F21" s="25">
        <f>RA!I25</f>
        <v>15405.771199999999</v>
      </c>
      <c r="G21" s="16">
        <f t="shared" si="0"/>
        <v>169633.0037</v>
      </c>
      <c r="H21" s="27">
        <f>RA!J25</f>
        <v>8.3256988749118701</v>
      </c>
      <c r="I21" s="20">
        <f>VLOOKUP(B21,RMS!B:D,3,FALSE)</f>
        <v>185038.77269478099</v>
      </c>
      <c r="J21" s="21">
        <f>VLOOKUP(B21,RMS!B:E,4,FALSE)</f>
        <v>169633.00561823399</v>
      </c>
      <c r="K21" s="22">
        <f t="shared" si="1"/>
        <v>2.2052190033718944E-3</v>
      </c>
      <c r="L21" s="22">
        <f t="shared" si="2"/>
        <v>-1.9182339892722666E-3</v>
      </c>
    </row>
    <row r="22" spans="1:12">
      <c r="A22" s="60"/>
      <c r="B22" s="12">
        <v>33</v>
      </c>
      <c r="C22" s="57" t="s">
        <v>24</v>
      </c>
      <c r="D22" s="57"/>
      <c r="E22" s="15">
        <f>RA!D26</f>
        <v>362579.54210000002</v>
      </c>
      <c r="F22" s="25">
        <f>RA!I26</f>
        <v>83037.749200000006</v>
      </c>
      <c r="G22" s="16">
        <f t="shared" si="0"/>
        <v>279541.7929</v>
      </c>
      <c r="H22" s="27">
        <f>RA!J26</f>
        <v>22.9019400044082</v>
      </c>
      <c r="I22" s="20">
        <f>VLOOKUP(B22,RMS!B:D,3,FALSE)</f>
        <v>362579.54184321902</v>
      </c>
      <c r="J22" s="21">
        <f>VLOOKUP(B22,RMS!B:E,4,FALSE)</f>
        <v>279541.77011274401</v>
      </c>
      <c r="K22" s="22">
        <f t="shared" si="1"/>
        <v>2.5678100064396858E-4</v>
      </c>
      <c r="L22" s="22">
        <f t="shared" si="2"/>
        <v>2.2787255991715938E-2</v>
      </c>
    </row>
    <row r="23" spans="1:12">
      <c r="A23" s="60"/>
      <c r="B23" s="12">
        <v>34</v>
      </c>
      <c r="C23" s="57" t="s">
        <v>25</v>
      </c>
      <c r="D23" s="57"/>
      <c r="E23" s="15">
        <f>RA!D27</f>
        <v>177558.5864</v>
      </c>
      <c r="F23" s="25">
        <f>RA!I27</f>
        <v>49915.525600000001</v>
      </c>
      <c r="G23" s="16">
        <f t="shared" si="0"/>
        <v>127643.06080000001</v>
      </c>
      <c r="H23" s="27">
        <f>RA!J27</f>
        <v>28.112144060187202</v>
      </c>
      <c r="I23" s="20">
        <f>VLOOKUP(B23,RMS!B:D,3,FALSE)</f>
        <v>177558.54507354999</v>
      </c>
      <c r="J23" s="21">
        <f>VLOOKUP(B23,RMS!B:E,4,FALSE)</f>
        <v>127643.049477996</v>
      </c>
      <c r="K23" s="22">
        <f t="shared" si="1"/>
        <v>4.1326450009364635E-2</v>
      </c>
      <c r="L23" s="22">
        <f t="shared" si="2"/>
        <v>1.1322004007524811E-2</v>
      </c>
    </row>
    <row r="24" spans="1:12">
      <c r="A24" s="60"/>
      <c r="B24" s="12">
        <v>35</v>
      </c>
      <c r="C24" s="57" t="s">
        <v>26</v>
      </c>
      <c r="D24" s="57"/>
      <c r="E24" s="15">
        <f>RA!D28</f>
        <v>778976.86829999997</v>
      </c>
      <c r="F24" s="25">
        <f>RA!I28</f>
        <v>35754.268900000003</v>
      </c>
      <c r="G24" s="16">
        <f t="shared" si="0"/>
        <v>743222.59939999995</v>
      </c>
      <c r="H24" s="27">
        <f>RA!J28</f>
        <v>4.5899012351969199</v>
      </c>
      <c r="I24" s="20">
        <f>VLOOKUP(B24,RMS!B:D,3,FALSE)</f>
        <v>778976.86864867294</v>
      </c>
      <c r="J24" s="21">
        <f>VLOOKUP(B24,RMS!B:E,4,FALSE)</f>
        <v>743222.60398618202</v>
      </c>
      <c r="K24" s="22">
        <f t="shared" si="1"/>
        <v>-3.4867296926677227E-4</v>
      </c>
      <c r="L24" s="22">
        <f t="shared" si="2"/>
        <v>-4.5861820690333843E-3</v>
      </c>
    </row>
    <row r="25" spans="1:12">
      <c r="A25" s="60"/>
      <c r="B25" s="12">
        <v>36</v>
      </c>
      <c r="C25" s="57" t="s">
        <v>27</v>
      </c>
      <c r="D25" s="57"/>
      <c r="E25" s="15">
        <f>RA!D29</f>
        <v>588801.52309999999</v>
      </c>
      <c r="F25" s="25">
        <f>RA!I29</f>
        <v>82372.060800000007</v>
      </c>
      <c r="G25" s="16">
        <f t="shared" si="0"/>
        <v>506429.46230000001</v>
      </c>
      <c r="H25" s="27">
        <f>RA!J29</f>
        <v>13.9897839201089</v>
      </c>
      <c r="I25" s="20">
        <f>VLOOKUP(B25,RMS!B:D,3,FALSE)</f>
        <v>588801.52289114997</v>
      </c>
      <c r="J25" s="21">
        <f>VLOOKUP(B25,RMS!B:E,4,FALSE)</f>
        <v>506429.45373327198</v>
      </c>
      <c r="K25" s="22">
        <f t="shared" si="1"/>
        <v>2.0885001868009567E-4</v>
      </c>
      <c r="L25" s="22">
        <f t="shared" si="2"/>
        <v>8.5667280363850296E-3</v>
      </c>
    </row>
    <row r="26" spans="1:12">
      <c r="A26" s="60"/>
      <c r="B26" s="12">
        <v>37</v>
      </c>
      <c r="C26" s="57" t="s">
        <v>28</v>
      </c>
      <c r="D26" s="57"/>
      <c r="E26" s="15">
        <f>RA!D30</f>
        <v>939031.5246</v>
      </c>
      <c r="F26" s="25">
        <f>RA!I30</f>
        <v>139631.85</v>
      </c>
      <c r="G26" s="16">
        <f t="shared" si="0"/>
        <v>799399.67460000003</v>
      </c>
      <c r="H26" s="27">
        <f>RA!J30</f>
        <v>14.8697723497067</v>
      </c>
      <c r="I26" s="20">
        <f>VLOOKUP(B26,RMS!B:D,3,FALSE)</f>
        <v>939031.49101592903</v>
      </c>
      <c r="J26" s="21">
        <f>VLOOKUP(B26,RMS!B:E,4,FALSE)</f>
        <v>799399.67130706098</v>
      </c>
      <c r="K26" s="22">
        <f t="shared" si="1"/>
        <v>3.3584070974029601E-2</v>
      </c>
      <c r="L26" s="22">
        <f t="shared" si="2"/>
        <v>3.2929390436038375E-3</v>
      </c>
    </row>
    <row r="27" spans="1:12">
      <c r="A27" s="60"/>
      <c r="B27" s="12">
        <v>38</v>
      </c>
      <c r="C27" s="57" t="s">
        <v>29</v>
      </c>
      <c r="D27" s="57"/>
      <c r="E27" s="15">
        <f>RA!D31</f>
        <v>1121333.3976</v>
      </c>
      <c r="F27" s="25">
        <f>RA!I31</f>
        <v>-4168.2254999999996</v>
      </c>
      <c r="G27" s="16">
        <f t="shared" si="0"/>
        <v>1125501.6231</v>
      </c>
      <c r="H27" s="27">
        <f>RA!J31</f>
        <v>-0.37172044540199101</v>
      </c>
      <c r="I27" s="20">
        <f>VLOOKUP(B27,RMS!B:D,3,FALSE)</f>
        <v>1121333.43037522</v>
      </c>
      <c r="J27" s="21">
        <f>VLOOKUP(B27,RMS!B:E,4,FALSE)</f>
        <v>1125501.6211176999</v>
      </c>
      <c r="K27" s="22">
        <f t="shared" si="1"/>
        <v>-3.277521999552846E-2</v>
      </c>
      <c r="L27" s="22">
        <f t="shared" si="2"/>
        <v>1.9823000766336918E-3</v>
      </c>
    </row>
    <row r="28" spans="1:12">
      <c r="A28" s="60"/>
      <c r="B28" s="12">
        <v>39</v>
      </c>
      <c r="C28" s="57" t="s">
        <v>30</v>
      </c>
      <c r="D28" s="57"/>
      <c r="E28" s="15">
        <f>RA!D32</f>
        <v>101612.9106</v>
      </c>
      <c r="F28" s="25">
        <f>RA!I32</f>
        <v>26369.8298</v>
      </c>
      <c r="G28" s="16">
        <f t="shared" si="0"/>
        <v>75243.080799999996</v>
      </c>
      <c r="H28" s="27">
        <f>RA!J32</f>
        <v>25.9512591896959</v>
      </c>
      <c r="I28" s="20">
        <f>VLOOKUP(B28,RMS!B:D,3,FALSE)</f>
        <v>101612.822533122</v>
      </c>
      <c r="J28" s="21">
        <f>VLOOKUP(B28,RMS!B:E,4,FALSE)</f>
        <v>75243.085902700099</v>
      </c>
      <c r="K28" s="22">
        <f t="shared" si="1"/>
        <v>8.8066878000972793E-2</v>
      </c>
      <c r="L28" s="22">
        <f t="shared" si="2"/>
        <v>-5.1027001027250662E-3</v>
      </c>
    </row>
    <row r="29" spans="1:12">
      <c r="A29" s="60"/>
      <c r="B29" s="12">
        <v>40</v>
      </c>
      <c r="C29" s="57" t="s">
        <v>31</v>
      </c>
      <c r="D29" s="57"/>
      <c r="E29" s="15">
        <f>RA!D33</f>
        <v>97.436000000000007</v>
      </c>
      <c r="F29" s="25">
        <f>RA!I33</f>
        <v>20.443999999999999</v>
      </c>
      <c r="G29" s="16">
        <f t="shared" si="0"/>
        <v>76.992000000000004</v>
      </c>
      <c r="H29" s="27">
        <f>RA!J33</f>
        <v>20.9819779137075</v>
      </c>
      <c r="I29" s="20">
        <f>VLOOKUP(B29,RMS!B:D,3,FALSE)</f>
        <v>97.436099999999996</v>
      </c>
      <c r="J29" s="21">
        <f>VLOOKUP(B29,RMS!B:E,4,FALSE)</f>
        <v>76.992000000000004</v>
      </c>
      <c r="K29" s="22">
        <f t="shared" si="1"/>
        <v>-9.9999999989108801E-5</v>
      </c>
      <c r="L29" s="22">
        <f t="shared" si="2"/>
        <v>0</v>
      </c>
    </row>
    <row r="30" spans="1:12">
      <c r="A30" s="60"/>
      <c r="B30" s="12">
        <v>41</v>
      </c>
      <c r="C30" s="57" t="s">
        <v>40</v>
      </c>
      <c r="D30" s="57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60"/>
      <c r="B31" s="12">
        <v>42</v>
      </c>
      <c r="C31" s="57" t="s">
        <v>32</v>
      </c>
      <c r="D31" s="57"/>
      <c r="E31" s="15">
        <f>RA!D35</f>
        <v>101295.24400000001</v>
      </c>
      <c r="F31" s="25">
        <f>RA!I35</f>
        <v>19939.265800000001</v>
      </c>
      <c r="G31" s="16">
        <f t="shared" si="0"/>
        <v>81355.978200000012</v>
      </c>
      <c r="H31" s="27">
        <f>RA!J35</f>
        <v>19.6843060074963</v>
      </c>
      <c r="I31" s="20">
        <f>VLOOKUP(B31,RMS!B:D,3,FALSE)</f>
        <v>101295.2435</v>
      </c>
      <c r="J31" s="21">
        <f>VLOOKUP(B31,RMS!B:E,4,FALSE)</f>
        <v>81355.978700000007</v>
      </c>
      <c r="K31" s="22">
        <f t="shared" si="1"/>
        <v>5.0000000919681042E-4</v>
      </c>
      <c r="L31" s="22">
        <f t="shared" si="2"/>
        <v>-4.999999946448952E-4</v>
      </c>
    </row>
    <row r="32" spans="1:12">
      <c r="A32" s="60"/>
      <c r="B32" s="12">
        <v>71</v>
      </c>
      <c r="C32" s="57" t="s">
        <v>41</v>
      </c>
      <c r="D32" s="57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60"/>
      <c r="B33" s="12">
        <v>72</v>
      </c>
      <c r="C33" s="57" t="s">
        <v>42</v>
      </c>
      <c r="D33" s="57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60"/>
      <c r="B34" s="12">
        <v>73</v>
      </c>
      <c r="C34" s="57" t="s">
        <v>43</v>
      </c>
      <c r="D34" s="57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60"/>
      <c r="B35" s="12">
        <v>75</v>
      </c>
      <c r="C35" s="57" t="s">
        <v>33</v>
      </c>
      <c r="D35" s="57"/>
      <c r="E35" s="15">
        <f>RA!D39</f>
        <v>217555.9829</v>
      </c>
      <c r="F35" s="25">
        <f>RA!I39</f>
        <v>11562.5489</v>
      </c>
      <c r="G35" s="16">
        <f t="shared" si="0"/>
        <v>205993.43400000001</v>
      </c>
      <c r="H35" s="27">
        <f>RA!J39</f>
        <v>5.3147464601397498</v>
      </c>
      <c r="I35" s="20">
        <f>VLOOKUP(B35,RMS!B:D,3,FALSE)</f>
        <v>217555.98290598299</v>
      </c>
      <c r="J35" s="21">
        <f>VLOOKUP(B35,RMS!B:E,4,FALSE)</f>
        <v>205993.432051282</v>
      </c>
      <c r="K35" s="22">
        <f t="shared" si="1"/>
        <v>-5.9829908423125744E-6</v>
      </c>
      <c r="L35" s="22">
        <f t="shared" si="2"/>
        <v>1.94871801068075E-3</v>
      </c>
    </row>
    <row r="36" spans="1:12">
      <c r="A36" s="60"/>
      <c r="B36" s="12">
        <v>76</v>
      </c>
      <c r="C36" s="57" t="s">
        <v>34</v>
      </c>
      <c r="D36" s="57"/>
      <c r="E36" s="15">
        <f>RA!D40</f>
        <v>304066.65879999998</v>
      </c>
      <c r="F36" s="25">
        <f>RA!I40</f>
        <v>20439.6914</v>
      </c>
      <c r="G36" s="16">
        <f t="shared" si="0"/>
        <v>283626.96739999996</v>
      </c>
      <c r="H36" s="27">
        <f>RA!J40</f>
        <v>6.7221087246675797</v>
      </c>
      <c r="I36" s="20">
        <f>VLOOKUP(B36,RMS!B:D,3,FALSE)</f>
        <v>304066.65483931598</v>
      </c>
      <c r="J36" s="21">
        <f>VLOOKUP(B36,RMS!B:E,4,FALSE)</f>
        <v>283626.96870085498</v>
      </c>
      <c r="K36" s="22">
        <f t="shared" si="1"/>
        <v>3.9606840000487864E-3</v>
      </c>
      <c r="L36" s="22">
        <f t="shared" si="2"/>
        <v>-1.3008550158701837E-3</v>
      </c>
    </row>
    <row r="37" spans="1:12">
      <c r="A37" s="60"/>
      <c r="B37" s="12">
        <v>77</v>
      </c>
      <c r="C37" s="57" t="s">
        <v>44</v>
      </c>
      <c r="D37" s="57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60"/>
      <c r="B38" s="12">
        <v>78</v>
      </c>
      <c r="C38" s="57" t="s">
        <v>45</v>
      </c>
      <c r="D38" s="57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60"/>
      <c r="B39" s="12">
        <v>99</v>
      </c>
      <c r="C39" s="57" t="s">
        <v>35</v>
      </c>
      <c r="D39" s="57"/>
      <c r="E39" s="15">
        <f>RA!D43</f>
        <v>23050.417300000001</v>
      </c>
      <c r="F39" s="25">
        <f>RA!I43</f>
        <v>1442.9004</v>
      </c>
      <c r="G39" s="16">
        <f t="shared" si="0"/>
        <v>21607.516900000002</v>
      </c>
      <c r="H39" s="27">
        <f>RA!J43</f>
        <v>6.2597582560902296</v>
      </c>
      <c r="I39" s="20">
        <f>VLOOKUP(B39,RMS!B:D,3,FALSE)</f>
        <v>23050.417366311201</v>
      </c>
      <c r="J39" s="21">
        <f>VLOOKUP(B39,RMS!B:E,4,FALSE)</f>
        <v>21607.517283110199</v>
      </c>
      <c r="K39" s="22">
        <f t="shared" si="1"/>
        <v>-6.6311200498603284E-5</v>
      </c>
      <c r="L39" s="22">
        <f t="shared" si="2"/>
        <v>-3.8311019670800306E-4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29" customWidth="1"/>
    <col min="2" max="3" width="9" style="29"/>
    <col min="4" max="5" width="11.5" style="29" bestFit="1" customWidth="1"/>
    <col min="6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7" width="9.25" style="29" bestFit="1" customWidth="1"/>
    <col min="18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31" t="s">
        <v>54</v>
      </c>
      <c r="W1" s="65"/>
    </row>
    <row r="2" spans="1:23" ht="12.7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31"/>
      <c r="W2" s="65"/>
    </row>
    <row r="3" spans="1:23" ht="23.25" thickBo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32" t="s">
        <v>55</v>
      </c>
      <c r="W3" s="65"/>
    </row>
    <row r="4" spans="1:23" ht="12.75" thickTop="1" thickBo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W4" s="65"/>
    </row>
    <row r="5" spans="1:23" ht="12.75" thickTop="1" thickBot="1">
      <c r="A5" s="33"/>
      <c r="B5" s="34"/>
      <c r="C5" s="35"/>
      <c r="D5" s="36" t="s">
        <v>0</v>
      </c>
      <c r="E5" s="36" t="s">
        <v>56</v>
      </c>
      <c r="F5" s="36" t="s">
        <v>57</v>
      </c>
      <c r="G5" s="36" t="s">
        <v>58</v>
      </c>
      <c r="H5" s="36" t="s">
        <v>59</v>
      </c>
      <c r="I5" s="36" t="s">
        <v>1</v>
      </c>
      <c r="J5" s="36" t="s">
        <v>2</v>
      </c>
      <c r="K5" s="36" t="s">
        <v>60</v>
      </c>
      <c r="L5" s="36" t="s">
        <v>61</v>
      </c>
      <c r="M5" s="36" t="s">
        <v>62</v>
      </c>
      <c r="N5" s="36" t="s">
        <v>63</v>
      </c>
      <c r="O5" s="36" t="s">
        <v>64</v>
      </c>
      <c r="P5" s="36" t="s">
        <v>65</v>
      </c>
      <c r="Q5" s="36" t="s">
        <v>66</v>
      </c>
      <c r="R5" s="36" t="s">
        <v>67</v>
      </c>
      <c r="S5" s="36" t="s">
        <v>68</v>
      </c>
      <c r="T5" s="36" t="s">
        <v>69</v>
      </c>
      <c r="U5" s="37" t="s">
        <v>70</v>
      </c>
    </row>
    <row r="6" spans="1:23" ht="12" thickBot="1">
      <c r="A6" s="38" t="s">
        <v>3</v>
      </c>
      <c r="B6" s="66" t="s">
        <v>4</v>
      </c>
      <c r="C6" s="67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1:23" ht="12" thickBot="1">
      <c r="A7" s="68" t="s">
        <v>5</v>
      </c>
      <c r="B7" s="69"/>
      <c r="C7" s="70"/>
      <c r="D7" s="40">
        <v>13770805.345000001</v>
      </c>
      <c r="E7" s="40">
        <v>20834674</v>
      </c>
      <c r="F7" s="41">
        <v>66.095612271159098</v>
      </c>
      <c r="G7" s="42"/>
      <c r="H7" s="42"/>
      <c r="I7" s="40">
        <v>997040.16070000001</v>
      </c>
      <c r="J7" s="41">
        <v>7.2402458369075102</v>
      </c>
      <c r="K7" s="42"/>
      <c r="L7" s="42"/>
      <c r="M7" s="42"/>
      <c r="N7" s="40">
        <v>433365196.7489</v>
      </c>
      <c r="O7" s="40">
        <v>4271898322.9967999</v>
      </c>
      <c r="P7" s="40">
        <v>807261</v>
      </c>
      <c r="Q7" s="40">
        <v>718090</v>
      </c>
      <c r="R7" s="41">
        <v>12.417802782381001</v>
      </c>
      <c r="S7" s="40">
        <v>17.058677856356301</v>
      </c>
      <c r="T7" s="40">
        <v>16.4409008695289</v>
      </c>
      <c r="U7" s="43">
        <v>3.62148222757591</v>
      </c>
    </row>
    <row r="8" spans="1:23" ht="12" thickBot="1">
      <c r="A8" s="71">
        <v>41541</v>
      </c>
      <c r="B8" s="61" t="s">
        <v>6</v>
      </c>
      <c r="C8" s="62"/>
      <c r="D8" s="44">
        <v>578295.69590000005</v>
      </c>
      <c r="E8" s="44">
        <v>602940</v>
      </c>
      <c r="F8" s="45">
        <v>95.912644027598105</v>
      </c>
      <c r="G8" s="46"/>
      <c r="H8" s="46"/>
      <c r="I8" s="44">
        <v>97017.337499999994</v>
      </c>
      <c r="J8" s="45">
        <v>16.776423927729901</v>
      </c>
      <c r="K8" s="46"/>
      <c r="L8" s="46"/>
      <c r="M8" s="46"/>
      <c r="N8" s="44">
        <v>15568103.9026</v>
      </c>
      <c r="O8" s="44">
        <v>147703781.1539</v>
      </c>
      <c r="P8" s="44">
        <v>19668</v>
      </c>
      <c r="Q8" s="44">
        <v>18050</v>
      </c>
      <c r="R8" s="45">
        <v>8.9639889196675906</v>
      </c>
      <c r="S8" s="44">
        <v>29.402872478137098</v>
      </c>
      <c r="T8" s="44">
        <v>25.4526628088643</v>
      </c>
      <c r="U8" s="47">
        <v>13.4347746881195</v>
      </c>
    </row>
    <row r="9" spans="1:23" ht="12" thickBot="1">
      <c r="A9" s="72"/>
      <c r="B9" s="61" t="s">
        <v>7</v>
      </c>
      <c r="C9" s="62"/>
      <c r="D9" s="44">
        <v>70141.430600000007</v>
      </c>
      <c r="E9" s="44">
        <v>124567</v>
      </c>
      <c r="F9" s="45">
        <v>56.308196071190601</v>
      </c>
      <c r="G9" s="46"/>
      <c r="H9" s="46"/>
      <c r="I9" s="44">
        <v>16191.763300000001</v>
      </c>
      <c r="J9" s="45">
        <v>23.084449748876398</v>
      </c>
      <c r="K9" s="46"/>
      <c r="L9" s="46"/>
      <c r="M9" s="46"/>
      <c r="N9" s="44">
        <v>2822209.9497000002</v>
      </c>
      <c r="O9" s="44">
        <v>29532487.196899999</v>
      </c>
      <c r="P9" s="44">
        <v>4708</v>
      </c>
      <c r="Q9" s="44">
        <v>4232</v>
      </c>
      <c r="R9" s="45">
        <v>11.2476370510397</v>
      </c>
      <c r="S9" s="44">
        <v>14.8983497451147</v>
      </c>
      <c r="T9" s="44">
        <v>14.984014508506601</v>
      </c>
      <c r="U9" s="47">
        <v>-0.57499498170935603</v>
      </c>
    </row>
    <row r="10" spans="1:23" ht="12" thickBot="1">
      <c r="A10" s="72"/>
      <c r="B10" s="61" t="s">
        <v>8</v>
      </c>
      <c r="C10" s="62"/>
      <c r="D10" s="44">
        <v>79589.7212</v>
      </c>
      <c r="E10" s="44">
        <v>100773</v>
      </c>
      <c r="F10" s="45">
        <v>78.979211892074304</v>
      </c>
      <c r="G10" s="46"/>
      <c r="H10" s="46"/>
      <c r="I10" s="44">
        <v>20905.1891</v>
      </c>
      <c r="J10" s="45">
        <v>26.266192147435198</v>
      </c>
      <c r="K10" s="46"/>
      <c r="L10" s="46"/>
      <c r="M10" s="46"/>
      <c r="N10" s="44">
        <v>3098355.2585999998</v>
      </c>
      <c r="O10" s="44">
        <v>40508698.563500002</v>
      </c>
      <c r="P10" s="44">
        <v>75126</v>
      </c>
      <c r="Q10" s="44">
        <v>68522</v>
      </c>
      <c r="R10" s="45">
        <v>9.6377805668252492</v>
      </c>
      <c r="S10" s="44">
        <v>1.0594164630088101</v>
      </c>
      <c r="T10" s="44">
        <v>1.1844789936078901</v>
      </c>
      <c r="U10" s="47">
        <v>-11.8048505914185</v>
      </c>
    </row>
    <row r="11" spans="1:23" ht="12" thickBot="1">
      <c r="A11" s="72"/>
      <c r="B11" s="61" t="s">
        <v>9</v>
      </c>
      <c r="C11" s="62"/>
      <c r="D11" s="44">
        <v>47305.853499999997</v>
      </c>
      <c r="E11" s="44">
        <v>48241</v>
      </c>
      <c r="F11" s="45">
        <v>98.061510955411407</v>
      </c>
      <c r="G11" s="46"/>
      <c r="H11" s="46"/>
      <c r="I11" s="44">
        <v>10429.398300000001</v>
      </c>
      <c r="J11" s="45">
        <v>22.046739522414502</v>
      </c>
      <c r="K11" s="46"/>
      <c r="L11" s="46"/>
      <c r="M11" s="46"/>
      <c r="N11" s="44">
        <v>1231628.8755000001</v>
      </c>
      <c r="O11" s="44">
        <v>13264271.2468</v>
      </c>
      <c r="P11" s="44">
        <v>2078</v>
      </c>
      <c r="Q11" s="44">
        <v>1882</v>
      </c>
      <c r="R11" s="45">
        <v>10.414452709883101</v>
      </c>
      <c r="S11" s="44">
        <v>22.7650883060635</v>
      </c>
      <c r="T11" s="44">
        <v>19.122358289054201</v>
      </c>
      <c r="U11" s="47">
        <v>16.001387598567199</v>
      </c>
    </row>
    <row r="12" spans="1:23" ht="12" thickBot="1">
      <c r="A12" s="72"/>
      <c r="B12" s="61" t="s">
        <v>10</v>
      </c>
      <c r="C12" s="62"/>
      <c r="D12" s="44">
        <v>156508.78940000001</v>
      </c>
      <c r="E12" s="44">
        <v>210108</v>
      </c>
      <c r="F12" s="45">
        <v>74.4896859710244</v>
      </c>
      <c r="G12" s="46"/>
      <c r="H12" s="46"/>
      <c r="I12" s="44">
        <v>13323.034299999999</v>
      </c>
      <c r="J12" s="45">
        <v>8.5126428688611409</v>
      </c>
      <c r="K12" s="46"/>
      <c r="L12" s="46"/>
      <c r="M12" s="46"/>
      <c r="N12" s="44">
        <v>4440285.3852000004</v>
      </c>
      <c r="O12" s="44">
        <v>46520123.268299997</v>
      </c>
      <c r="P12" s="44">
        <v>1373</v>
      </c>
      <c r="Q12" s="44">
        <v>1002</v>
      </c>
      <c r="R12" s="45">
        <v>37.025948103792402</v>
      </c>
      <c r="S12" s="44">
        <v>113.990378295703</v>
      </c>
      <c r="T12" s="44">
        <v>128.49076177644699</v>
      </c>
      <c r="U12" s="47">
        <v>-12.720708271648</v>
      </c>
    </row>
    <row r="13" spans="1:23" ht="12" thickBot="1">
      <c r="A13" s="72"/>
      <c r="B13" s="61" t="s">
        <v>11</v>
      </c>
      <c r="C13" s="62"/>
      <c r="D13" s="44">
        <v>238983.5992</v>
      </c>
      <c r="E13" s="44">
        <v>324792</v>
      </c>
      <c r="F13" s="45">
        <v>73.580506662725696</v>
      </c>
      <c r="G13" s="46"/>
      <c r="H13" s="46"/>
      <c r="I13" s="44">
        <v>62076.478900000002</v>
      </c>
      <c r="J13" s="45">
        <v>25.975204619815599</v>
      </c>
      <c r="K13" s="46"/>
      <c r="L13" s="46"/>
      <c r="M13" s="46"/>
      <c r="N13" s="44">
        <v>6842927.3514</v>
      </c>
      <c r="O13" s="44">
        <v>76160096.154200003</v>
      </c>
      <c r="P13" s="44">
        <v>9510</v>
      </c>
      <c r="Q13" s="44">
        <v>7939</v>
      </c>
      <c r="R13" s="45">
        <v>19.788386446655799</v>
      </c>
      <c r="S13" s="44">
        <v>25.129716004206099</v>
      </c>
      <c r="T13" s="44">
        <v>24.314565499433201</v>
      </c>
      <c r="U13" s="47">
        <v>3.2437712572497501</v>
      </c>
    </row>
    <row r="14" spans="1:23" ht="12" thickBot="1">
      <c r="A14" s="72"/>
      <c r="B14" s="61" t="s">
        <v>12</v>
      </c>
      <c r="C14" s="62"/>
      <c r="D14" s="44">
        <v>181384.29139999999</v>
      </c>
      <c r="E14" s="44">
        <v>182384</v>
      </c>
      <c r="F14" s="45">
        <v>99.451866062812499</v>
      </c>
      <c r="G14" s="46"/>
      <c r="H14" s="46"/>
      <c r="I14" s="44">
        <v>37531.810100000002</v>
      </c>
      <c r="J14" s="45">
        <v>20.6918745886503</v>
      </c>
      <c r="K14" s="46"/>
      <c r="L14" s="46"/>
      <c r="M14" s="46"/>
      <c r="N14" s="44">
        <v>3973716.1496000001</v>
      </c>
      <c r="O14" s="44">
        <v>39379564.597599998</v>
      </c>
      <c r="P14" s="44">
        <v>3105</v>
      </c>
      <c r="Q14" s="44">
        <v>3187</v>
      </c>
      <c r="R14" s="45">
        <v>-2.57295262001883</v>
      </c>
      <c r="S14" s="44">
        <v>58.416841030595798</v>
      </c>
      <c r="T14" s="44">
        <v>46.074090367116398</v>
      </c>
      <c r="U14" s="47">
        <v>21.128754047167501</v>
      </c>
    </row>
    <row r="15" spans="1:23" ht="12" thickBot="1">
      <c r="A15" s="72"/>
      <c r="B15" s="61" t="s">
        <v>13</v>
      </c>
      <c r="C15" s="62"/>
      <c r="D15" s="44">
        <v>117209.71060000001</v>
      </c>
      <c r="E15" s="44">
        <v>106431</v>
      </c>
      <c r="F15" s="45">
        <v>110.127416448215</v>
      </c>
      <c r="G15" s="46"/>
      <c r="H15" s="46"/>
      <c r="I15" s="44">
        <v>5521.5784000000003</v>
      </c>
      <c r="J15" s="45">
        <v>4.7108540510294601</v>
      </c>
      <c r="K15" s="46"/>
      <c r="L15" s="46"/>
      <c r="M15" s="46"/>
      <c r="N15" s="44">
        <v>2087192.2017999999</v>
      </c>
      <c r="O15" s="44">
        <v>24438325.125700001</v>
      </c>
      <c r="P15" s="44">
        <v>2144</v>
      </c>
      <c r="Q15" s="44">
        <v>1687</v>
      </c>
      <c r="R15" s="45">
        <v>27.089508002371101</v>
      </c>
      <c r="S15" s="44">
        <v>54.668708302238798</v>
      </c>
      <c r="T15" s="44">
        <v>38.5825771191464</v>
      </c>
      <c r="U15" s="47">
        <v>29.424750799231202</v>
      </c>
    </row>
    <row r="16" spans="1:23" ht="12" thickBot="1">
      <c r="A16" s="72"/>
      <c r="B16" s="61" t="s">
        <v>14</v>
      </c>
      <c r="C16" s="62"/>
      <c r="D16" s="44">
        <v>621934.00210000004</v>
      </c>
      <c r="E16" s="44">
        <v>795247</v>
      </c>
      <c r="F16" s="45">
        <v>78.2063940008576</v>
      </c>
      <c r="G16" s="46"/>
      <c r="H16" s="46"/>
      <c r="I16" s="44">
        <v>10726.929700000001</v>
      </c>
      <c r="J16" s="45">
        <v>1.7247697768219501</v>
      </c>
      <c r="K16" s="46"/>
      <c r="L16" s="46"/>
      <c r="M16" s="46"/>
      <c r="N16" s="44">
        <v>23224682.683699999</v>
      </c>
      <c r="O16" s="44">
        <v>221078890.01890001</v>
      </c>
      <c r="P16" s="44">
        <v>38935</v>
      </c>
      <c r="Q16" s="44">
        <v>35239</v>
      </c>
      <c r="R16" s="45">
        <v>10.488379352421999</v>
      </c>
      <c r="S16" s="44">
        <v>15.9736484422756</v>
      </c>
      <c r="T16" s="44">
        <v>15.4014598058969</v>
      </c>
      <c r="U16" s="47">
        <v>3.58207856174154</v>
      </c>
    </row>
    <row r="17" spans="1:21" ht="12" thickBot="1">
      <c r="A17" s="72"/>
      <c r="B17" s="61" t="s">
        <v>15</v>
      </c>
      <c r="C17" s="62"/>
      <c r="D17" s="44">
        <v>926115.42879999999</v>
      </c>
      <c r="E17" s="44">
        <v>2069341</v>
      </c>
      <c r="F17" s="45">
        <v>44.754123597802398</v>
      </c>
      <c r="G17" s="46"/>
      <c r="H17" s="46"/>
      <c r="I17" s="44">
        <v>-360402.53539999999</v>
      </c>
      <c r="J17" s="45">
        <v>-38.915509254282298</v>
      </c>
      <c r="K17" s="46"/>
      <c r="L17" s="46"/>
      <c r="M17" s="46"/>
      <c r="N17" s="44">
        <v>38824380.498000003</v>
      </c>
      <c r="O17" s="44">
        <v>212348110.6855</v>
      </c>
      <c r="P17" s="44">
        <v>15141</v>
      </c>
      <c r="Q17" s="44">
        <v>14212</v>
      </c>
      <c r="R17" s="45">
        <v>6.5367295243456303</v>
      </c>
      <c r="S17" s="44">
        <v>61.166067551680896</v>
      </c>
      <c r="T17" s="44">
        <v>53.104277476780197</v>
      </c>
      <c r="U17" s="47">
        <v>13.180167366635199</v>
      </c>
    </row>
    <row r="18" spans="1:21" ht="12" thickBot="1">
      <c r="A18" s="72"/>
      <c r="B18" s="61" t="s">
        <v>16</v>
      </c>
      <c r="C18" s="62"/>
      <c r="D18" s="44">
        <v>1170156.0331999999</v>
      </c>
      <c r="E18" s="44">
        <v>1409838</v>
      </c>
      <c r="F18" s="45">
        <v>82.999325681390403</v>
      </c>
      <c r="G18" s="46"/>
      <c r="H18" s="46"/>
      <c r="I18" s="44">
        <v>182249.3039</v>
      </c>
      <c r="J18" s="45">
        <v>15.5747865010452</v>
      </c>
      <c r="K18" s="46"/>
      <c r="L18" s="46"/>
      <c r="M18" s="46"/>
      <c r="N18" s="44">
        <v>37529834.950900003</v>
      </c>
      <c r="O18" s="44">
        <v>505522770.87059999</v>
      </c>
      <c r="P18" s="44">
        <v>66124</v>
      </c>
      <c r="Q18" s="44">
        <v>56116</v>
      </c>
      <c r="R18" s="45">
        <v>17.834485708175901</v>
      </c>
      <c r="S18" s="44">
        <v>17.696389105317301</v>
      </c>
      <c r="T18" s="44">
        <v>17.9620221398532</v>
      </c>
      <c r="U18" s="47">
        <v>-1.5010578313745699</v>
      </c>
    </row>
    <row r="19" spans="1:21" ht="12" thickBot="1">
      <c r="A19" s="72"/>
      <c r="B19" s="61" t="s">
        <v>17</v>
      </c>
      <c r="C19" s="62"/>
      <c r="D19" s="44">
        <v>437227.14059999998</v>
      </c>
      <c r="E19" s="44">
        <v>1404288</v>
      </c>
      <c r="F19" s="45">
        <v>31.135147533839199</v>
      </c>
      <c r="G19" s="46"/>
      <c r="H19" s="46"/>
      <c r="I19" s="44">
        <v>44836.320500000002</v>
      </c>
      <c r="J19" s="45">
        <v>10.2546974642223</v>
      </c>
      <c r="K19" s="46"/>
      <c r="L19" s="46"/>
      <c r="M19" s="46"/>
      <c r="N19" s="44">
        <v>16166830.5645</v>
      </c>
      <c r="O19" s="44">
        <v>166080890.04679999</v>
      </c>
      <c r="P19" s="44">
        <v>9884</v>
      </c>
      <c r="Q19" s="44">
        <v>8557</v>
      </c>
      <c r="R19" s="45">
        <v>15.507771415215601</v>
      </c>
      <c r="S19" s="44">
        <v>44.235849919061103</v>
      </c>
      <c r="T19" s="44">
        <v>43.548761002687897</v>
      </c>
      <c r="U19" s="47">
        <v>1.5532400024650199</v>
      </c>
    </row>
    <row r="20" spans="1:21" ht="12" thickBot="1">
      <c r="A20" s="72"/>
      <c r="B20" s="61" t="s">
        <v>18</v>
      </c>
      <c r="C20" s="62"/>
      <c r="D20" s="44">
        <v>794088.49320000003</v>
      </c>
      <c r="E20" s="44">
        <v>1953821</v>
      </c>
      <c r="F20" s="45">
        <v>40.642847691779302</v>
      </c>
      <c r="G20" s="46"/>
      <c r="H20" s="46"/>
      <c r="I20" s="44">
        <v>37603.485500000003</v>
      </c>
      <c r="J20" s="45">
        <v>4.7354275779096504</v>
      </c>
      <c r="K20" s="46"/>
      <c r="L20" s="46"/>
      <c r="M20" s="46"/>
      <c r="N20" s="44">
        <v>27098046.5691</v>
      </c>
      <c r="O20" s="44">
        <v>242454781.82139999</v>
      </c>
      <c r="P20" s="44">
        <v>32859</v>
      </c>
      <c r="Q20" s="44">
        <v>28930</v>
      </c>
      <c r="R20" s="45">
        <v>13.581057725544399</v>
      </c>
      <c r="S20" s="44">
        <v>24.166544727471901</v>
      </c>
      <c r="T20" s="44">
        <v>24.718297929485001</v>
      </c>
      <c r="U20" s="47">
        <v>-2.2831282181015302</v>
      </c>
    </row>
    <row r="21" spans="1:21" ht="12" thickBot="1">
      <c r="A21" s="72"/>
      <c r="B21" s="61" t="s">
        <v>19</v>
      </c>
      <c r="C21" s="62"/>
      <c r="D21" s="44">
        <v>304005.70909999998</v>
      </c>
      <c r="E21" s="44">
        <v>424172</v>
      </c>
      <c r="F21" s="45">
        <v>71.670385857623799</v>
      </c>
      <c r="G21" s="46"/>
      <c r="H21" s="46"/>
      <c r="I21" s="44">
        <v>34828.308400000002</v>
      </c>
      <c r="J21" s="45">
        <v>11.4564652430733</v>
      </c>
      <c r="K21" s="46"/>
      <c r="L21" s="46"/>
      <c r="M21" s="46"/>
      <c r="N21" s="44">
        <v>8773027.1410000008</v>
      </c>
      <c r="O21" s="44">
        <v>99051924.841700003</v>
      </c>
      <c r="P21" s="44">
        <v>27711</v>
      </c>
      <c r="Q21" s="44">
        <v>24397</v>
      </c>
      <c r="R21" s="45">
        <v>13.583637332458901</v>
      </c>
      <c r="S21" s="44">
        <v>10.9705787990329</v>
      </c>
      <c r="T21" s="44">
        <v>11.1580807722261</v>
      </c>
      <c r="U21" s="47">
        <v>-1.7091347378111601</v>
      </c>
    </row>
    <row r="22" spans="1:21" ht="12" thickBot="1">
      <c r="A22" s="72"/>
      <c r="B22" s="61" t="s">
        <v>20</v>
      </c>
      <c r="C22" s="62"/>
      <c r="D22" s="44">
        <v>859295.39729999995</v>
      </c>
      <c r="E22" s="44">
        <v>959353</v>
      </c>
      <c r="F22" s="45">
        <v>89.570303871463395</v>
      </c>
      <c r="G22" s="46"/>
      <c r="H22" s="46"/>
      <c r="I22" s="44">
        <v>105813.545</v>
      </c>
      <c r="J22" s="45">
        <v>12.313989500290299</v>
      </c>
      <c r="K22" s="46"/>
      <c r="L22" s="46"/>
      <c r="M22" s="46"/>
      <c r="N22" s="44">
        <v>26297486.3356</v>
      </c>
      <c r="O22" s="44">
        <v>287311855.76700002</v>
      </c>
      <c r="P22" s="44">
        <v>57630</v>
      </c>
      <c r="Q22" s="44">
        <v>51575</v>
      </c>
      <c r="R22" s="45">
        <v>11.7401841977702</v>
      </c>
      <c r="S22" s="44">
        <v>14.910556954711099</v>
      </c>
      <c r="T22" s="44">
        <v>15.203398400387799</v>
      </c>
      <c r="U22" s="47">
        <v>-1.96398730487508</v>
      </c>
    </row>
    <row r="23" spans="1:21" ht="12" thickBot="1">
      <c r="A23" s="72"/>
      <c r="B23" s="61" t="s">
        <v>21</v>
      </c>
      <c r="C23" s="62"/>
      <c r="D23" s="44">
        <v>2060837.7392</v>
      </c>
      <c r="E23" s="44">
        <v>2272295</v>
      </c>
      <c r="F23" s="45">
        <v>90.694110544625602</v>
      </c>
      <c r="G23" s="46"/>
      <c r="H23" s="46"/>
      <c r="I23" s="44">
        <v>159436.5815</v>
      </c>
      <c r="J23" s="45">
        <v>7.7364936825104902</v>
      </c>
      <c r="K23" s="46"/>
      <c r="L23" s="46"/>
      <c r="M23" s="46"/>
      <c r="N23" s="44">
        <v>60581883.995700002</v>
      </c>
      <c r="O23" s="44">
        <v>613642057.37880003</v>
      </c>
      <c r="P23" s="44">
        <v>68720</v>
      </c>
      <c r="Q23" s="44">
        <v>60303</v>
      </c>
      <c r="R23" s="45">
        <v>13.957846209973001</v>
      </c>
      <c r="S23" s="44">
        <v>29.988907729918498</v>
      </c>
      <c r="T23" s="44">
        <v>28.7965560635458</v>
      </c>
      <c r="U23" s="47">
        <v>3.9759756410974401</v>
      </c>
    </row>
    <row r="24" spans="1:21" ht="12" thickBot="1">
      <c r="A24" s="72"/>
      <c r="B24" s="61" t="s">
        <v>22</v>
      </c>
      <c r="C24" s="62"/>
      <c r="D24" s="44">
        <v>226727.4431</v>
      </c>
      <c r="E24" s="44">
        <v>349199</v>
      </c>
      <c r="F24" s="45">
        <v>64.927861505903493</v>
      </c>
      <c r="G24" s="46"/>
      <c r="H24" s="46"/>
      <c r="I24" s="44">
        <v>37227.951200000003</v>
      </c>
      <c r="J24" s="45">
        <v>16.419693483501401</v>
      </c>
      <c r="K24" s="46"/>
      <c r="L24" s="46"/>
      <c r="M24" s="46"/>
      <c r="N24" s="44">
        <v>7873294.6453999998</v>
      </c>
      <c r="O24" s="44">
        <v>75064895.988900006</v>
      </c>
      <c r="P24" s="44">
        <v>27899</v>
      </c>
      <c r="Q24" s="44">
        <v>25847</v>
      </c>
      <c r="R24" s="45">
        <v>7.93902580570278</v>
      </c>
      <c r="S24" s="44">
        <v>8.1267229327216004</v>
      </c>
      <c r="T24" s="44">
        <v>8.1739765852903599</v>
      </c>
      <c r="U24" s="47">
        <v>-0.58146011571892497</v>
      </c>
    </row>
    <row r="25" spans="1:21" ht="12" thickBot="1">
      <c r="A25" s="72"/>
      <c r="B25" s="61" t="s">
        <v>23</v>
      </c>
      <c r="C25" s="62"/>
      <c r="D25" s="44">
        <v>185038.77489999999</v>
      </c>
      <c r="E25" s="44">
        <v>261041</v>
      </c>
      <c r="F25" s="45">
        <v>70.884947153895396</v>
      </c>
      <c r="G25" s="46"/>
      <c r="H25" s="46"/>
      <c r="I25" s="44">
        <v>15405.771199999999</v>
      </c>
      <c r="J25" s="45">
        <v>8.3256988749118701</v>
      </c>
      <c r="K25" s="46"/>
      <c r="L25" s="46"/>
      <c r="M25" s="46"/>
      <c r="N25" s="44">
        <v>6287050.7286</v>
      </c>
      <c r="O25" s="44">
        <v>60351030.028099999</v>
      </c>
      <c r="P25" s="44">
        <v>15041</v>
      </c>
      <c r="Q25" s="44">
        <v>13783</v>
      </c>
      <c r="R25" s="45">
        <v>9.1271856634985102</v>
      </c>
      <c r="S25" s="44">
        <v>12.302292061697999</v>
      </c>
      <c r="T25" s="44">
        <v>13.627308169484101</v>
      </c>
      <c r="U25" s="47">
        <v>-10.770481639851701</v>
      </c>
    </row>
    <row r="26" spans="1:21" ht="12" thickBot="1">
      <c r="A26" s="72"/>
      <c r="B26" s="61" t="s">
        <v>24</v>
      </c>
      <c r="C26" s="62"/>
      <c r="D26" s="44">
        <v>362579.54210000002</v>
      </c>
      <c r="E26" s="44">
        <v>508754</v>
      </c>
      <c r="F26" s="45">
        <v>71.268145724652797</v>
      </c>
      <c r="G26" s="46"/>
      <c r="H26" s="46"/>
      <c r="I26" s="44">
        <v>83037.749200000006</v>
      </c>
      <c r="J26" s="45">
        <v>22.9019400044082</v>
      </c>
      <c r="K26" s="46"/>
      <c r="L26" s="46"/>
      <c r="M26" s="46"/>
      <c r="N26" s="44">
        <v>10864112.243000001</v>
      </c>
      <c r="O26" s="44">
        <v>136362695.50920001</v>
      </c>
      <c r="P26" s="44">
        <v>29920</v>
      </c>
      <c r="Q26" s="44">
        <v>25714</v>
      </c>
      <c r="R26" s="45">
        <v>16.356848409426799</v>
      </c>
      <c r="S26" s="44">
        <v>12.118300203877</v>
      </c>
      <c r="T26" s="44">
        <v>12.997826779186401</v>
      </c>
      <c r="U26" s="47">
        <v>-7.2578378197632496</v>
      </c>
    </row>
    <row r="27" spans="1:21" ht="12" thickBot="1">
      <c r="A27" s="72"/>
      <c r="B27" s="61" t="s">
        <v>25</v>
      </c>
      <c r="C27" s="62"/>
      <c r="D27" s="44">
        <v>177558.5864</v>
      </c>
      <c r="E27" s="44">
        <v>307554</v>
      </c>
      <c r="F27" s="45">
        <v>57.732491334854998</v>
      </c>
      <c r="G27" s="46"/>
      <c r="H27" s="46"/>
      <c r="I27" s="44">
        <v>49915.525600000001</v>
      </c>
      <c r="J27" s="45">
        <v>28.112144060187202</v>
      </c>
      <c r="K27" s="46"/>
      <c r="L27" s="46"/>
      <c r="M27" s="46"/>
      <c r="N27" s="44">
        <v>7267864.3049999997</v>
      </c>
      <c r="O27" s="44">
        <v>63674074.297200002</v>
      </c>
      <c r="P27" s="44">
        <v>28763</v>
      </c>
      <c r="Q27" s="44">
        <v>25227</v>
      </c>
      <c r="R27" s="45">
        <v>14.0167281087723</v>
      </c>
      <c r="S27" s="44">
        <v>6.1731594896220798</v>
      </c>
      <c r="T27" s="44">
        <v>6.0698741348555103</v>
      </c>
      <c r="U27" s="47">
        <v>1.6731360163334199</v>
      </c>
    </row>
    <row r="28" spans="1:21" ht="12" thickBot="1">
      <c r="A28" s="72"/>
      <c r="B28" s="61" t="s">
        <v>26</v>
      </c>
      <c r="C28" s="62"/>
      <c r="D28" s="44">
        <v>778976.86829999997</v>
      </c>
      <c r="E28" s="44">
        <v>980989</v>
      </c>
      <c r="F28" s="45">
        <v>79.4072989911202</v>
      </c>
      <c r="G28" s="46"/>
      <c r="H28" s="46"/>
      <c r="I28" s="44">
        <v>35754.268900000003</v>
      </c>
      <c r="J28" s="45">
        <v>4.5899012351969199</v>
      </c>
      <c r="K28" s="46"/>
      <c r="L28" s="46"/>
      <c r="M28" s="46"/>
      <c r="N28" s="44">
        <v>24343199.427099999</v>
      </c>
      <c r="O28" s="44">
        <v>210708128.83919999</v>
      </c>
      <c r="P28" s="44">
        <v>44469</v>
      </c>
      <c r="Q28" s="44">
        <v>40885</v>
      </c>
      <c r="R28" s="45">
        <v>8.7660511189922907</v>
      </c>
      <c r="S28" s="44">
        <v>17.517301227821601</v>
      </c>
      <c r="T28" s="44">
        <v>17.5236713513514</v>
      </c>
      <c r="U28" s="47">
        <v>-3.6364754175734003E-2</v>
      </c>
    </row>
    <row r="29" spans="1:21" ht="12" thickBot="1">
      <c r="A29" s="72"/>
      <c r="B29" s="61" t="s">
        <v>27</v>
      </c>
      <c r="C29" s="62"/>
      <c r="D29" s="44">
        <v>588801.52309999999</v>
      </c>
      <c r="E29" s="44">
        <v>645263</v>
      </c>
      <c r="F29" s="45">
        <v>91.249850541562097</v>
      </c>
      <c r="G29" s="46"/>
      <c r="H29" s="46"/>
      <c r="I29" s="44">
        <v>82372.060800000007</v>
      </c>
      <c r="J29" s="45">
        <v>13.9897839201089</v>
      </c>
      <c r="K29" s="46"/>
      <c r="L29" s="46"/>
      <c r="M29" s="46"/>
      <c r="N29" s="44">
        <v>16603150.1997</v>
      </c>
      <c r="O29" s="44">
        <v>155216217.5573</v>
      </c>
      <c r="P29" s="44">
        <v>90132</v>
      </c>
      <c r="Q29" s="44">
        <v>83320</v>
      </c>
      <c r="R29" s="45">
        <v>8.1757081132981302</v>
      </c>
      <c r="S29" s="44">
        <v>6.5326579139484302</v>
      </c>
      <c r="T29" s="44">
        <v>6.6387344731156999</v>
      </c>
      <c r="U29" s="47">
        <v>-1.62378867169478</v>
      </c>
    </row>
    <row r="30" spans="1:21" ht="12" thickBot="1">
      <c r="A30" s="72"/>
      <c r="B30" s="61" t="s">
        <v>28</v>
      </c>
      <c r="C30" s="62"/>
      <c r="D30" s="44">
        <v>939031.5246</v>
      </c>
      <c r="E30" s="44">
        <v>1015452</v>
      </c>
      <c r="F30" s="45">
        <v>92.474240495857998</v>
      </c>
      <c r="G30" s="46"/>
      <c r="H30" s="46"/>
      <c r="I30" s="44">
        <v>139631.85</v>
      </c>
      <c r="J30" s="45">
        <v>14.8697723497067</v>
      </c>
      <c r="K30" s="46"/>
      <c r="L30" s="46"/>
      <c r="M30" s="46"/>
      <c r="N30" s="44">
        <v>29790291.990200002</v>
      </c>
      <c r="O30" s="44">
        <v>293972203.61210001</v>
      </c>
      <c r="P30" s="44">
        <v>66903</v>
      </c>
      <c r="Q30" s="44">
        <v>60304</v>
      </c>
      <c r="R30" s="45">
        <v>10.942889360573099</v>
      </c>
      <c r="S30" s="44">
        <v>14.035716254876499</v>
      </c>
      <c r="T30" s="44">
        <v>14.122009704165601</v>
      </c>
      <c r="U30" s="47">
        <v>-0.61481329290278797</v>
      </c>
    </row>
    <row r="31" spans="1:21" ht="12" thickBot="1">
      <c r="A31" s="72"/>
      <c r="B31" s="61" t="s">
        <v>29</v>
      </c>
      <c r="C31" s="62"/>
      <c r="D31" s="44">
        <v>1121333.3976</v>
      </c>
      <c r="E31" s="44">
        <v>1016513</v>
      </c>
      <c r="F31" s="45">
        <v>110.311761640038</v>
      </c>
      <c r="G31" s="46"/>
      <c r="H31" s="46"/>
      <c r="I31" s="44">
        <v>-4168.2254999999996</v>
      </c>
      <c r="J31" s="45">
        <v>-0.37172044540199101</v>
      </c>
      <c r="K31" s="46"/>
      <c r="L31" s="46"/>
      <c r="M31" s="46"/>
      <c r="N31" s="44">
        <v>23240940.708700001</v>
      </c>
      <c r="O31" s="44">
        <v>222247489.0176</v>
      </c>
      <c r="P31" s="44">
        <v>36057</v>
      </c>
      <c r="Q31" s="44">
        <v>27146</v>
      </c>
      <c r="R31" s="45">
        <v>32.826199071686403</v>
      </c>
      <c r="S31" s="44">
        <v>31.098909992511899</v>
      </c>
      <c r="T31" s="44">
        <v>25.403100154718899</v>
      </c>
      <c r="U31" s="47">
        <v>18.315143003932899</v>
      </c>
    </row>
    <row r="32" spans="1:21" ht="12" thickBot="1">
      <c r="A32" s="72"/>
      <c r="B32" s="61" t="s">
        <v>30</v>
      </c>
      <c r="C32" s="62"/>
      <c r="D32" s="44">
        <v>101612.9106</v>
      </c>
      <c r="E32" s="44">
        <v>129906</v>
      </c>
      <c r="F32" s="45">
        <v>78.220336705002097</v>
      </c>
      <c r="G32" s="46"/>
      <c r="H32" s="46"/>
      <c r="I32" s="44">
        <v>26369.8298</v>
      </c>
      <c r="J32" s="45">
        <v>25.9512591896959</v>
      </c>
      <c r="K32" s="46"/>
      <c r="L32" s="46"/>
      <c r="M32" s="46"/>
      <c r="N32" s="44">
        <v>3078720.6981000002</v>
      </c>
      <c r="O32" s="44">
        <v>35556125.551399998</v>
      </c>
      <c r="P32" s="44">
        <v>23143</v>
      </c>
      <c r="Q32" s="44">
        <v>20941</v>
      </c>
      <c r="R32" s="45">
        <v>10.5152571510434</v>
      </c>
      <c r="S32" s="44">
        <v>4.3906542194184004</v>
      </c>
      <c r="T32" s="44">
        <v>4.3409551454085298</v>
      </c>
      <c r="U32" s="47">
        <v>1.1319286722709201</v>
      </c>
    </row>
    <row r="33" spans="1:21" ht="12" thickBot="1">
      <c r="A33" s="72"/>
      <c r="B33" s="61" t="s">
        <v>31</v>
      </c>
      <c r="C33" s="62"/>
      <c r="D33" s="44">
        <v>97.436000000000007</v>
      </c>
      <c r="E33" s="46"/>
      <c r="F33" s="46"/>
      <c r="G33" s="46"/>
      <c r="H33" s="46"/>
      <c r="I33" s="44">
        <v>20.443999999999999</v>
      </c>
      <c r="J33" s="45">
        <v>20.9819779137075</v>
      </c>
      <c r="K33" s="46"/>
      <c r="L33" s="46"/>
      <c r="M33" s="46"/>
      <c r="N33" s="44">
        <v>2804.8020000000001</v>
      </c>
      <c r="O33" s="44">
        <v>26529.266800000001</v>
      </c>
      <c r="P33" s="44">
        <v>20</v>
      </c>
      <c r="Q33" s="44">
        <v>12</v>
      </c>
      <c r="R33" s="45">
        <v>66.6666666666667</v>
      </c>
      <c r="S33" s="44">
        <v>4.8718000000000004</v>
      </c>
      <c r="T33" s="44">
        <v>4.6011583333333297</v>
      </c>
      <c r="U33" s="47">
        <v>5.5552704681363601</v>
      </c>
    </row>
    <row r="34" spans="1:21" ht="12" thickBot="1">
      <c r="A34" s="72"/>
      <c r="B34" s="61" t="s">
        <v>40</v>
      </c>
      <c r="C34" s="62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4">
        <v>25.9</v>
      </c>
      <c r="P34" s="46"/>
      <c r="Q34" s="46"/>
      <c r="R34" s="46"/>
      <c r="S34" s="46"/>
      <c r="T34" s="46"/>
      <c r="U34" s="48"/>
    </row>
    <row r="35" spans="1:21" ht="12" thickBot="1">
      <c r="A35" s="72"/>
      <c r="B35" s="61" t="s">
        <v>32</v>
      </c>
      <c r="C35" s="62"/>
      <c r="D35" s="44">
        <v>101295.24400000001</v>
      </c>
      <c r="E35" s="44">
        <v>243392</v>
      </c>
      <c r="F35" s="45">
        <v>41.618148501183299</v>
      </c>
      <c r="G35" s="46"/>
      <c r="H35" s="46"/>
      <c r="I35" s="44">
        <v>19939.265800000001</v>
      </c>
      <c r="J35" s="45">
        <v>19.6843060074963</v>
      </c>
      <c r="K35" s="46"/>
      <c r="L35" s="46"/>
      <c r="M35" s="46"/>
      <c r="N35" s="44">
        <v>4532795.4309999999</v>
      </c>
      <c r="O35" s="44">
        <v>33161113.428100001</v>
      </c>
      <c r="P35" s="44">
        <v>8030</v>
      </c>
      <c r="Q35" s="44">
        <v>7026</v>
      </c>
      <c r="R35" s="45">
        <v>14.289780814119</v>
      </c>
      <c r="S35" s="44">
        <v>12.614600747198001</v>
      </c>
      <c r="T35" s="44">
        <v>12.7103813122687</v>
      </c>
      <c r="U35" s="47">
        <v>-0.75928336528593499</v>
      </c>
    </row>
    <row r="36" spans="1:21" ht="12" thickBot="1">
      <c r="A36" s="72"/>
      <c r="B36" s="61" t="s">
        <v>41</v>
      </c>
      <c r="C36" s="62"/>
      <c r="D36" s="46"/>
      <c r="E36" s="44">
        <v>749672</v>
      </c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8"/>
    </row>
    <row r="37" spans="1:21" ht="12" thickBot="1">
      <c r="A37" s="72"/>
      <c r="B37" s="61" t="s">
        <v>42</v>
      </c>
      <c r="C37" s="62"/>
      <c r="D37" s="46"/>
      <c r="E37" s="44">
        <v>269140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8"/>
    </row>
    <row r="38" spans="1:21" ht="12" thickBot="1">
      <c r="A38" s="72"/>
      <c r="B38" s="61" t="s">
        <v>43</v>
      </c>
      <c r="C38" s="62"/>
      <c r="D38" s="46"/>
      <c r="E38" s="44">
        <v>289941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8"/>
    </row>
    <row r="39" spans="1:21" ht="12" customHeight="1" thickBot="1">
      <c r="A39" s="72"/>
      <c r="B39" s="61" t="s">
        <v>33</v>
      </c>
      <c r="C39" s="62"/>
      <c r="D39" s="44">
        <v>217555.9829</v>
      </c>
      <c r="E39" s="44">
        <v>274005</v>
      </c>
      <c r="F39" s="45">
        <v>79.398544880567897</v>
      </c>
      <c r="G39" s="46"/>
      <c r="H39" s="46"/>
      <c r="I39" s="44">
        <v>11562.5489</v>
      </c>
      <c r="J39" s="45">
        <v>5.3147464601397498</v>
      </c>
      <c r="K39" s="46"/>
      <c r="L39" s="46"/>
      <c r="M39" s="46"/>
      <c r="N39" s="44">
        <v>9728996.7423999999</v>
      </c>
      <c r="O39" s="44">
        <v>92463161.1752</v>
      </c>
      <c r="P39" s="44">
        <v>423</v>
      </c>
      <c r="Q39" s="44">
        <v>412</v>
      </c>
      <c r="R39" s="45">
        <v>2.66990291262137</v>
      </c>
      <c r="S39" s="44">
        <v>514.31674444444502</v>
      </c>
      <c r="T39" s="44">
        <v>645.811551699029</v>
      </c>
      <c r="U39" s="47">
        <v>-25.566892129211698</v>
      </c>
    </row>
    <row r="40" spans="1:21" ht="12" thickBot="1">
      <c r="A40" s="72"/>
      <c r="B40" s="61" t="s">
        <v>34</v>
      </c>
      <c r="C40" s="62"/>
      <c r="D40" s="44">
        <v>304066.65879999998</v>
      </c>
      <c r="E40" s="44">
        <v>473315</v>
      </c>
      <c r="F40" s="45">
        <v>64.241923201250799</v>
      </c>
      <c r="G40" s="46"/>
      <c r="H40" s="46"/>
      <c r="I40" s="44">
        <v>20439.6914</v>
      </c>
      <c r="J40" s="45">
        <v>6.7221087246675797</v>
      </c>
      <c r="K40" s="46"/>
      <c r="L40" s="46"/>
      <c r="M40" s="46"/>
      <c r="N40" s="44">
        <v>9487435.7379000001</v>
      </c>
      <c r="O40" s="44">
        <v>115716037.4196</v>
      </c>
      <c r="P40" s="44">
        <v>1694</v>
      </c>
      <c r="Q40" s="44">
        <v>1594</v>
      </c>
      <c r="R40" s="45">
        <v>6.2735257214554503</v>
      </c>
      <c r="S40" s="44">
        <v>179.49625667060201</v>
      </c>
      <c r="T40" s="44">
        <v>179.09514322459199</v>
      </c>
      <c r="U40" s="47">
        <v>0.22346619001977</v>
      </c>
    </row>
    <row r="41" spans="1:21" ht="12" thickBot="1">
      <c r="A41" s="72"/>
      <c r="B41" s="61" t="s">
        <v>44</v>
      </c>
      <c r="C41" s="62"/>
      <c r="D41" s="46"/>
      <c r="E41" s="44">
        <v>241441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8"/>
    </row>
    <row r="42" spans="1:21" ht="12" thickBot="1">
      <c r="A42" s="72"/>
      <c r="B42" s="61" t="s">
        <v>45</v>
      </c>
      <c r="C42" s="62"/>
      <c r="D42" s="46"/>
      <c r="E42" s="44">
        <v>90506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8"/>
    </row>
    <row r="43" spans="1:21" ht="12" thickBot="1">
      <c r="A43" s="73"/>
      <c r="B43" s="61" t="s">
        <v>35</v>
      </c>
      <c r="C43" s="62"/>
      <c r="D43" s="49">
        <v>23050.417300000001</v>
      </c>
      <c r="E43" s="50"/>
      <c r="F43" s="50"/>
      <c r="G43" s="50"/>
      <c r="H43" s="50"/>
      <c r="I43" s="49">
        <v>1442.9004</v>
      </c>
      <c r="J43" s="51">
        <v>6.2597582560902296</v>
      </c>
      <c r="K43" s="50"/>
      <c r="L43" s="50"/>
      <c r="M43" s="50"/>
      <c r="N43" s="49">
        <v>1703947.2768999999</v>
      </c>
      <c r="O43" s="49">
        <v>12379966.668500001</v>
      </c>
      <c r="P43" s="49">
        <v>51</v>
      </c>
      <c r="Q43" s="49">
        <v>49</v>
      </c>
      <c r="R43" s="51">
        <v>4.0816326530612299</v>
      </c>
      <c r="S43" s="49">
        <v>451.96896666666697</v>
      </c>
      <c r="T43" s="49">
        <v>352.62799795918397</v>
      </c>
      <c r="U43" s="52">
        <v>21.979599493331701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19:C19"/>
    <mergeCell ref="B20:C20"/>
    <mergeCell ref="B36:C36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" style="28" bestFit="1" customWidth="1"/>
    <col min="2" max="2" width="5.125" style="30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53" t="s">
        <v>53</v>
      </c>
      <c r="B1" s="54" t="s">
        <v>36</v>
      </c>
      <c r="C1" s="53" t="s">
        <v>37</v>
      </c>
      <c r="D1" s="53" t="s">
        <v>38</v>
      </c>
      <c r="E1" s="53" t="s">
        <v>39</v>
      </c>
      <c r="F1" s="53" t="s">
        <v>46</v>
      </c>
      <c r="G1" s="53" t="s">
        <v>39</v>
      </c>
      <c r="H1" s="53" t="s">
        <v>47</v>
      </c>
    </row>
    <row r="2" spans="1:8" ht="14.25">
      <c r="A2" s="55">
        <v>1</v>
      </c>
      <c r="B2" s="56">
        <v>12</v>
      </c>
      <c r="C2" s="55">
        <v>55572</v>
      </c>
      <c r="D2" s="55">
        <v>578296.06443846202</v>
      </c>
      <c r="E2" s="55">
        <v>481278.35455470101</v>
      </c>
      <c r="F2" s="55">
        <v>97017.709883760705</v>
      </c>
      <c r="G2" s="55">
        <v>481278.35455470101</v>
      </c>
      <c r="H2" s="55">
        <v>0.167764776296666</v>
      </c>
    </row>
    <row r="3" spans="1:8" ht="14.25">
      <c r="A3" s="55">
        <v>2</v>
      </c>
      <c r="B3" s="56">
        <v>13</v>
      </c>
      <c r="C3" s="55">
        <v>9585.6119999999992</v>
      </c>
      <c r="D3" s="55">
        <v>70141.436741411395</v>
      </c>
      <c r="E3" s="55">
        <v>53949.661642523301</v>
      </c>
      <c r="F3" s="55">
        <v>16191.7750988881</v>
      </c>
      <c r="G3" s="55">
        <v>53949.661642523301</v>
      </c>
      <c r="H3" s="55">
        <v>0.23084464549224901</v>
      </c>
    </row>
    <row r="4" spans="1:8" ht="14.25">
      <c r="A4" s="55">
        <v>3</v>
      </c>
      <c r="B4" s="56">
        <v>14</v>
      </c>
      <c r="C4" s="55">
        <v>88014</v>
      </c>
      <c r="D4" s="55">
        <v>79591.601940170905</v>
      </c>
      <c r="E4" s="55">
        <v>58684.532270940203</v>
      </c>
      <c r="F4" s="55">
        <v>20907.069669230801</v>
      </c>
      <c r="G4" s="55">
        <v>58684.532270940203</v>
      </c>
      <c r="H4" s="55">
        <v>0.262679342538508</v>
      </c>
    </row>
    <row r="5" spans="1:8" ht="14.25">
      <c r="A5" s="55">
        <v>4</v>
      </c>
      <c r="B5" s="56">
        <v>15</v>
      </c>
      <c r="C5" s="55">
        <v>2964</v>
      </c>
      <c r="D5" s="55">
        <v>47305.872942477901</v>
      </c>
      <c r="E5" s="55">
        <v>36876.455476991199</v>
      </c>
      <c r="F5" s="55">
        <v>10429.4174654867</v>
      </c>
      <c r="G5" s="55">
        <v>36876.455476991199</v>
      </c>
      <c r="H5" s="55">
        <v>0.220467709752835</v>
      </c>
    </row>
    <row r="6" spans="1:8" ht="14.25">
      <c r="A6" s="55">
        <v>5</v>
      </c>
      <c r="B6" s="56">
        <v>16</v>
      </c>
      <c r="C6" s="55">
        <v>2220</v>
      </c>
      <c r="D6" s="55">
        <v>156508.789690598</v>
      </c>
      <c r="E6" s="55">
        <v>143185.75622649601</v>
      </c>
      <c r="F6" s="55">
        <v>13323.0334641026</v>
      </c>
      <c r="G6" s="55">
        <v>143185.75622649601</v>
      </c>
      <c r="H6" s="55">
        <v>8.5126423189654896E-2</v>
      </c>
    </row>
    <row r="7" spans="1:8" ht="14.25">
      <c r="A7" s="55">
        <v>6</v>
      </c>
      <c r="B7" s="56">
        <v>17</v>
      </c>
      <c r="C7" s="55">
        <v>15157</v>
      </c>
      <c r="D7" s="55">
        <v>238983.73317863201</v>
      </c>
      <c r="E7" s="55">
        <v>176907.119948718</v>
      </c>
      <c r="F7" s="55">
        <v>62076.613229914503</v>
      </c>
      <c r="G7" s="55">
        <v>176907.119948718</v>
      </c>
      <c r="H7" s="55">
        <v>0.259752462664538</v>
      </c>
    </row>
    <row r="8" spans="1:8" ht="14.25">
      <c r="A8" s="55">
        <v>7</v>
      </c>
      <c r="B8" s="56">
        <v>18</v>
      </c>
      <c r="C8" s="55">
        <v>53676</v>
      </c>
      <c r="D8" s="55">
        <v>181384.262000855</v>
      </c>
      <c r="E8" s="55">
        <v>143852.483352991</v>
      </c>
      <c r="F8" s="55">
        <v>37531.778647863197</v>
      </c>
      <c r="G8" s="55">
        <v>143852.483352991</v>
      </c>
      <c r="H8" s="55">
        <v>0.20691860602374901</v>
      </c>
    </row>
    <row r="9" spans="1:8" ht="14.25">
      <c r="A9" s="55">
        <v>8</v>
      </c>
      <c r="B9" s="56">
        <v>19</v>
      </c>
      <c r="C9" s="55">
        <v>24871</v>
      </c>
      <c r="D9" s="55">
        <v>117209.72887350401</v>
      </c>
      <c r="E9" s="55">
        <v>111688.13012905999</v>
      </c>
      <c r="F9" s="55">
        <v>5521.5987444444399</v>
      </c>
      <c r="G9" s="55">
        <v>111688.13012905999</v>
      </c>
      <c r="H9" s="55">
        <v>4.7108706738870597E-2</v>
      </c>
    </row>
    <row r="10" spans="1:8" ht="14.25">
      <c r="A10" s="55">
        <v>9</v>
      </c>
      <c r="B10" s="56">
        <v>21</v>
      </c>
      <c r="C10" s="55">
        <v>150994</v>
      </c>
      <c r="D10" s="55">
        <v>621933.80240000004</v>
      </c>
      <c r="E10" s="55">
        <v>611207.07239999995</v>
      </c>
      <c r="F10" s="55">
        <v>10726.73</v>
      </c>
      <c r="G10" s="55">
        <v>611207.07239999995</v>
      </c>
      <c r="H10" s="55">
        <v>1.72473822111072E-2</v>
      </c>
    </row>
    <row r="11" spans="1:8" ht="14.25">
      <c r="A11" s="55">
        <v>10</v>
      </c>
      <c r="B11" s="56">
        <v>22</v>
      </c>
      <c r="C11" s="55">
        <v>56710.27</v>
      </c>
      <c r="D11" s="55">
        <v>926115.46226837602</v>
      </c>
      <c r="E11" s="55">
        <v>1286517.9626247899</v>
      </c>
      <c r="F11" s="55">
        <v>-360402.50035640999</v>
      </c>
      <c r="G11" s="55">
        <v>1286517.9626247899</v>
      </c>
      <c r="H11" s="55">
        <v>-0.38915504064002998</v>
      </c>
    </row>
    <row r="12" spans="1:8" ht="14.25">
      <c r="A12" s="55">
        <v>11</v>
      </c>
      <c r="B12" s="56">
        <v>23</v>
      </c>
      <c r="C12" s="55">
        <v>149127.97</v>
      </c>
      <c r="D12" s="55">
        <v>1170156.0434999999</v>
      </c>
      <c r="E12" s="55">
        <v>987906.7328</v>
      </c>
      <c r="F12" s="55">
        <v>182249.3107</v>
      </c>
      <c r="G12" s="55">
        <v>987906.7328</v>
      </c>
      <c r="H12" s="55">
        <v>0.15574786945071201</v>
      </c>
    </row>
    <row r="13" spans="1:8" ht="14.25">
      <c r="A13" s="55">
        <v>12</v>
      </c>
      <c r="B13" s="56">
        <v>24</v>
      </c>
      <c r="C13" s="55">
        <v>16253</v>
      </c>
      <c r="D13" s="55">
        <v>437227.129571795</v>
      </c>
      <c r="E13" s="55">
        <v>392390.82055128203</v>
      </c>
      <c r="F13" s="55">
        <v>44836.309020512803</v>
      </c>
      <c r="G13" s="55">
        <v>392390.82055128203</v>
      </c>
      <c r="H13" s="55">
        <v>0.102546950973568</v>
      </c>
    </row>
    <row r="14" spans="1:8" ht="14.25">
      <c r="A14" s="55">
        <v>13</v>
      </c>
      <c r="B14" s="56">
        <v>25</v>
      </c>
      <c r="C14" s="55">
        <v>65535</v>
      </c>
      <c r="D14" s="55">
        <v>794088.44889999996</v>
      </c>
      <c r="E14" s="55">
        <v>756485.00769999996</v>
      </c>
      <c r="F14" s="55">
        <v>37603.441200000001</v>
      </c>
      <c r="G14" s="55">
        <v>756485.00769999996</v>
      </c>
      <c r="H14" s="55">
        <v>4.73542226336243E-2</v>
      </c>
    </row>
    <row r="15" spans="1:8" ht="14.25">
      <c r="A15" s="55">
        <v>14</v>
      </c>
      <c r="B15" s="56">
        <v>26</v>
      </c>
      <c r="C15" s="55">
        <v>61817</v>
      </c>
      <c r="D15" s="55">
        <v>304005.633397542</v>
      </c>
      <c r="E15" s="55">
        <v>269177.40067315602</v>
      </c>
      <c r="F15" s="55">
        <v>34828.232724385402</v>
      </c>
      <c r="G15" s="55">
        <v>269177.40067315602</v>
      </c>
      <c r="H15" s="55">
        <v>0.11456443203090701</v>
      </c>
    </row>
    <row r="16" spans="1:8" ht="14.25">
      <c r="A16" s="55">
        <v>15</v>
      </c>
      <c r="B16" s="56">
        <v>27</v>
      </c>
      <c r="C16" s="55">
        <v>140046.46599999999</v>
      </c>
      <c r="D16" s="55">
        <v>859295.75861946901</v>
      </c>
      <c r="E16" s="55">
        <v>753481.852126549</v>
      </c>
      <c r="F16" s="55">
        <v>105813.90649292</v>
      </c>
      <c r="G16" s="55">
        <v>753481.852126549</v>
      </c>
      <c r="H16" s="55">
        <v>0.12314026390973799</v>
      </c>
    </row>
    <row r="17" spans="1:8" ht="14.25">
      <c r="A17" s="55">
        <v>16</v>
      </c>
      <c r="B17" s="56">
        <v>29</v>
      </c>
      <c r="C17" s="55">
        <v>165244</v>
      </c>
      <c r="D17" s="55">
        <v>2060838.23407179</v>
      </c>
      <c r="E17" s="55">
        <v>1901401.18913333</v>
      </c>
      <c r="F17" s="55">
        <v>159437.044938462</v>
      </c>
      <c r="G17" s="55">
        <v>1901401.18913333</v>
      </c>
      <c r="H17" s="55">
        <v>7.7365143125982597E-2</v>
      </c>
    </row>
    <row r="18" spans="1:8" ht="14.25">
      <c r="A18" s="55">
        <v>17</v>
      </c>
      <c r="B18" s="56">
        <v>31</v>
      </c>
      <c r="C18" s="55">
        <v>33400.394</v>
      </c>
      <c r="D18" s="55">
        <v>226727.43754635099</v>
      </c>
      <c r="E18" s="55">
        <v>189499.48023457301</v>
      </c>
      <c r="F18" s="55">
        <v>37227.957311777303</v>
      </c>
      <c r="G18" s="55">
        <v>189499.48023457301</v>
      </c>
      <c r="H18" s="55">
        <v>0.164196965813486</v>
      </c>
    </row>
    <row r="19" spans="1:8" ht="14.25">
      <c r="A19" s="55">
        <v>18</v>
      </c>
      <c r="B19" s="56">
        <v>32</v>
      </c>
      <c r="C19" s="55">
        <v>11776.839</v>
      </c>
      <c r="D19" s="55">
        <v>185038.77269478099</v>
      </c>
      <c r="E19" s="55">
        <v>169633.00561823399</v>
      </c>
      <c r="F19" s="55">
        <v>15405.767076546899</v>
      </c>
      <c r="G19" s="55">
        <v>169633.00561823399</v>
      </c>
      <c r="H19" s="55">
        <v>8.3256967457077002E-2</v>
      </c>
    </row>
    <row r="20" spans="1:8" ht="14.25">
      <c r="A20" s="55">
        <v>19</v>
      </c>
      <c r="B20" s="56">
        <v>33</v>
      </c>
      <c r="C20" s="55">
        <v>27212.596000000001</v>
      </c>
      <c r="D20" s="55">
        <v>362579.54184321902</v>
      </c>
      <c r="E20" s="55">
        <v>279541.77011274401</v>
      </c>
      <c r="F20" s="55">
        <v>83037.771730475302</v>
      </c>
      <c r="G20" s="55">
        <v>279541.77011274401</v>
      </c>
      <c r="H20" s="55">
        <v>0.229019462345675</v>
      </c>
    </row>
    <row r="21" spans="1:8" ht="14.25">
      <c r="A21" s="55">
        <v>20</v>
      </c>
      <c r="B21" s="56">
        <v>34</v>
      </c>
      <c r="C21" s="55">
        <v>41932.786</v>
      </c>
      <c r="D21" s="55">
        <v>177558.54507354999</v>
      </c>
      <c r="E21" s="55">
        <v>127643.049477996</v>
      </c>
      <c r="F21" s="55">
        <v>49915.495595553999</v>
      </c>
      <c r="G21" s="55">
        <v>127643.049477996</v>
      </c>
      <c r="H21" s="55">
        <v>0.28112133704901399</v>
      </c>
    </row>
    <row r="22" spans="1:8" ht="14.25">
      <c r="A22" s="55">
        <v>21</v>
      </c>
      <c r="B22" s="56">
        <v>35</v>
      </c>
      <c r="C22" s="55">
        <v>34460.915999999997</v>
      </c>
      <c r="D22" s="55">
        <v>778976.86864867294</v>
      </c>
      <c r="E22" s="55">
        <v>743222.60398618202</v>
      </c>
      <c r="F22" s="55">
        <v>35754.264662490197</v>
      </c>
      <c r="G22" s="55">
        <v>743222.60398618202</v>
      </c>
      <c r="H22" s="55">
        <v>4.5899006891584299E-2</v>
      </c>
    </row>
    <row r="23" spans="1:8" ht="14.25">
      <c r="A23" s="55">
        <v>22</v>
      </c>
      <c r="B23" s="56">
        <v>36</v>
      </c>
      <c r="C23" s="55">
        <v>102460.716</v>
      </c>
      <c r="D23" s="55">
        <v>588801.52289114997</v>
      </c>
      <c r="E23" s="55">
        <v>506429.45373327198</v>
      </c>
      <c r="F23" s="55">
        <v>82372.069157878301</v>
      </c>
      <c r="G23" s="55">
        <v>506429.45373327198</v>
      </c>
      <c r="H23" s="55">
        <v>0.13989785344544001</v>
      </c>
    </row>
    <row r="24" spans="1:8" ht="14.25">
      <c r="A24" s="55">
        <v>23</v>
      </c>
      <c r="B24" s="56">
        <v>37</v>
      </c>
      <c r="C24" s="55">
        <v>107894.192</v>
      </c>
      <c r="D24" s="55">
        <v>939031.49101592903</v>
      </c>
      <c r="E24" s="55">
        <v>799399.67130706098</v>
      </c>
      <c r="F24" s="55">
        <v>139631.81970886799</v>
      </c>
      <c r="G24" s="55">
        <v>799399.67130706098</v>
      </c>
      <c r="H24" s="55">
        <v>0.148697696557334</v>
      </c>
    </row>
    <row r="25" spans="1:8" ht="14.25">
      <c r="A25" s="55">
        <v>24</v>
      </c>
      <c r="B25" s="56">
        <v>38</v>
      </c>
      <c r="C25" s="55">
        <v>247040.75200000001</v>
      </c>
      <c r="D25" s="55">
        <v>1121333.43037522</v>
      </c>
      <c r="E25" s="55">
        <v>1125501.6211176999</v>
      </c>
      <c r="F25" s="55">
        <v>-4168.1907424778801</v>
      </c>
      <c r="G25" s="55">
        <v>1125501.6211176999</v>
      </c>
      <c r="H25" s="55">
        <v>-3.7171733487720202E-3</v>
      </c>
    </row>
    <row r="26" spans="1:8" ht="14.25">
      <c r="A26" s="55">
        <v>25</v>
      </c>
      <c r="B26" s="56">
        <v>39</v>
      </c>
      <c r="C26" s="55">
        <v>68615.091</v>
      </c>
      <c r="D26" s="55">
        <v>101612.822533122</v>
      </c>
      <c r="E26" s="55">
        <v>75243.085902700099</v>
      </c>
      <c r="F26" s="55">
        <v>26369.736630421401</v>
      </c>
      <c r="G26" s="55">
        <v>75243.085902700099</v>
      </c>
      <c r="H26" s="55">
        <v>0.25951189990639201</v>
      </c>
    </row>
    <row r="27" spans="1:8" ht="14.25">
      <c r="A27" s="55">
        <v>26</v>
      </c>
      <c r="B27" s="56">
        <v>40</v>
      </c>
      <c r="C27" s="55">
        <v>30</v>
      </c>
      <c r="D27" s="55">
        <v>97.436099999999996</v>
      </c>
      <c r="E27" s="55">
        <v>76.992000000000004</v>
      </c>
      <c r="F27" s="55">
        <v>20.444099999999999</v>
      </c>
      <c r="G27" s="55">
        <v>76.992000000000004</v>
      </c>
      <c r="H27" s="55">
        <v>0.20982059010982601</v>
      </c>
    </row>
    <row r="28" spans="1:8" ht="14.25">
      <c r="A28" s="55">
        <v>27</v>
      </c>
      <c r="B28" s="56">
        <v>42</v>
      </c>
      <c r="C28" s="55">
        <v>5853.7969999999996</v>
      </c>
      <c r="D28" s="55">
        <v>101295.2435</v>
      </c>
      <c r="E28" s="55">
        <v>81355.978700000007</v>
      </c>
      <c r="F28" s="55">
        <v>19939.264800000001</v>
      </c>
      <c r="G28" s="55">
        <v>81355.978700000007</v>
      </c>
      <c r="H28" s="55">
        <v>0.19684305117446099</v>
      </c>
    </row>
    <row r="29" spans="1:8" ht="14.25">
      <c r="A29" s="55">
        <v>28</v>
      </c>
      <c r="B29" s="56">
        <v>75</v>
      </c>
      <c r="C29" s="55">
        <v>428</v>
      </c>
      <c r="D29" s="55">
        <v>217555.98290598299</v>
      </c>
      <c r="E29" s="55">
        <v>205993.432051282</v>
      </c>
      <c r="F29" s="55">
        <v>11562.550854700899</v>
      </c>
      <c r="G29" s="55">
        <v>205993.432051282</v>
      </c>
      <c r="H29" s="55">
        <v>5.3147473584753697E-2</v>
      </c>
    </row>
    <row r="30" spans="1:8" ht="14.25">
      <c r="A30" s="55">
        <v>29</v>
      </c>
      <c r="B30" s="56">
        <v>76</v>
      </c>
      <c r="C30" s="55">
        <v>1807</v>
      </c>
      <c r="D30" s="55">
        <v>304066.65483931598</v>
      </c>
      <c r="E30" s="55">
        <v>283626.96870085498</v>
      </c>
      <c r="F30" s="55">
        <v>20439.6861384615</v>
      </c>
      <c r="G30" s="55">
        <v>283626.96870085498</v>
      </c>
      <c r="H30" s="55">
        <v>6.7221070818379802E-2</v>
      </c>
    </row>
    <row r="31" spans="1:8" ht="14.25">
      <c r="A31" s="55">
        <v>30</v>
      </c>
      <c r="B31" s="56">
        <v>99</v>
      </c>
      <c r="C31" s="55">
        <v>53</v>
      </c>
      <c r="D31" s="55">
        <v>23050.417366311201</v>
      </c>
      <c r="E31" s="55">
        <v>21607.517283110199</v>
      </c>
      <c r="F31" s="55">
        <v>1442.9000832009699</v>
      </c>
      <c r="G31" s="55">
        <v>21607.517283110199</v>
      </c>
      <c r="H31" s="55">
        <v>6.2597568637078396E-2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2013-09-25T03:16:27Z</dcterms:modified>
</cp:coreProperties>
</file>