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<sst xmlns="http://schemas.openxmlformats.org/spreadsheetml/2006/main" count="114" uniqueCount="71">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</sst>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charset val="1"/>
    </font>
    <font>
      <sz val="9"/>
      <color indexed="64"/>
      <name val="Segoe UI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72" Type="http://schemas.openxmlformats.org/officeDocument/2006/relationships/image" Target="cid:16470ba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4" t="s">
        <v>4</v>
      </c>
      <c r="D2" s="54"/>
      <c r="E2" s="13"/>
      <c r="F2" s="24"/>
      <c r="G2" s="14"/>
      <c r="H2" s="24"/>
      <c r="I2" s="20"/>
      <c r="J2" s="21"/>
      <c r="K2" s="22"/>
      <c r="L2" s="22"/>
    </row>
    <row r="3" spans="1:12">
      <c r="A3" s="55" t="s">
        <v>5</v>
      </c>
      <c r="B3" s="55"/>
      <c r="C3" s="55"/>
      <c r="D3" s="55"/>
      <c r="E3" s="15">
        <f>RA!D7</f>
        <v>13796282.9277</v>
      </c>
      <c r="F3" s="25">
        <f>RA!I7</f>
        <v>1212057.2799</v>
      </c>
      <c r="G3" s="16">
        <f>E3-F3</f>
        <v>12584225.6478</v>
      </c>
      <c r="H3" s="27">
        <f>RA!J7</f>
        <v>8.7853901391544191</v>
      </c>
      <c r="I3" s="20">
        <f>SUM(I4:I39)</f>
        <v>13796285.757917037</v>
      </c>
      <c r="J3" s="21">
        <f>SUM(J4:J39)</f>
        <v>12584225.497887412</v>
      </c>
      <c r="K3" s="22">
        <f>E3-I3</f>
        <v>-2.8302170373499393</v>
      </c>
      <c r="L3" s="22">
        <f>G3-J3</f>
        <v>0.14991258829832077</v>
      </c>
    </row>
    <row r="4" spans="1:12">
      <c r="A4" s="56">
        <f>RA!A8</f>
        <v>41542</v>
      </c>
      <c r="B4" s="12">
        <v>12</v>
      </c>
      <c r="C4" s="53" t="s">
        <v>6</v>
      </c>
      <c r="D4" s="53"/>
      <c r="E4" s="15">
        <f>RA!D8</f>
        <v>593214.02430000005</v>
      </c>
      <c r="F4" s="25">
        <f>RA!I8</f>
        <v>103622.2497</v>
      </c>
      <c r="G4" s="16">
        <f t="shared" ref="G4:G39" si="0">E4-F4</f>
        <v>489591.77460000006</v>
      </c>
      <c r="H4" s="27">
        <f>RA!J8</f>
        <v>17.467936605557401</v>
      </c>
      <c r="I4" s="20">
        <f>VLOOKUP(B4,RMS!B:D,3,FALSE)</f>
        <v>593214.32639316202</v>
      </c>
      <c r="J4" s="21">
        <f>VLOOKUP(B4,RMS!B:E,4,FALSE)</f>
        <v>489591.772437607</v>
      </c>
      <c r="K4" s="22">
        <f t="shared" ref="K4:K39" si="1">E4-I4</f>
        <v>-0.30209316196851432</v>
      </c>
      <c r="L4" s="22">
        <f t="shared" ref="L4:L39" si="2">G4-J4</f>
        <v>2.1623930661007762E-3</v>
      </c>
    </row>
    <row r="5" spans="1:12">
      <c r="A5" s="56"/>
      <c r="B5" s="12">
        <v>13</v>
      </c>
      <c r="C5" s="53" t="s">
        <v>7</v>
      </c>
      <c r="D5" s="53"/>
      <c r="E5" s="15">
        <f>RA!D9</f>
        <v>65114.249400000001</v>
      </c>
      <c r="F5" s="25">
        <f>RA!I9</f>
        <v>14225.552299999999</v>
      </c>
      <c r="G5" s="16">
        <f t="shared" si="0"/>
        <v>50888.697100000005</v>
      </c>
      <c r="H5" s="27">
        <f>RA!J9</f>
        <v>21.8470648607369</v>
      </c>
      <c r="I5" s="20">
        <f>VLOOKUP(B5,RMS!B:D,3,FALSE)</f>
        <v>65114.252561447698</v>
      </c>
      <c r="J5" s="21">
        <f>VLOOKUP(B5,RMS!B:E,4,FALSE)</f>
        <v>50888.6980147871</v>
      </c>
      <c r="K5" s="22">
        <f t="shared" si="1"/>
        <v>-3.1614476974937133E-3</v>
      </c>
      <c r="L5" s="22">
        <f t="shared" si="2"/>
        <v>-9.1478709509829059E-4</v>
      </c>
    </row>
    <row r="6" spans="1:12">
      <c r="A6" s="56"/>
      <c r="B6" s="12">
        <v>14</v>
      </c>
      <c r="C6" s="53" t="s">
        <v>8</v>
      </c>
      <c r="D6" s="53"/>
      <c r="E6" s="15">
        <f>RA!D10</f>
        <v>78884.319600000003</v>
      </c>
      <c r="F6" s="25">
        <f>RA!I10</f>
        <v>19638.8495</v>
      </c>
      <c r="G6" s="16">
        <f t="shared" si="0"/>
        <v>59245.470100000006</v>
      </c>
      <c r="H6" s="27">
        <f>RA!J10</f>
        <v>24.895758243948901</v>
      </c>
      <c r="I6" s="20">
        <f>VLOOKUP(B6,RMS!B:D,3,FALSE)</f>
        <v>78886.161355555596</v>
      </c>
      <c r="J6" s="21">
        <f>VLOOKUP(B6,RMS!B:E,4,FALSE)</f>
        <v>59245.470271794897</v>
      </c>
      <c r="K6" s="22">
        <f t="shared" si="1"/>
        <v>-1.8417555555934086</v>
      </c>
      <c r="L6" s="22">
        <f t="shared" si="2"/>
        <v>-1.7179489077534527E-4</v>
      </c>
    </row>
    <row r="7" spans="1:12">
      <c r="A7" s="56"/>
      <c r="B7" s="12">
        <v>15</v>
      </c>
      <c r="C7" s="53" t="s">
        <v>9</v>
      </c>
      <c r="D7" s="53"/>
      <c r="E7" s="15">
        <f>RA!D11</f>
        <v>42753.606299999999</v>
      </c>
      <c r="F7" s="25">
        <f>RA!I11</f>
        <v>10415.654399999999</v>
      </c>
      <c r="G7" s="16">
        <f t="shared" si="0"/>
        <v>32337.9519</v>
      </c>
      <c r="H7" s="27">
        <f>RA!J11</f>
        <v>24.362048728506899</v>
      </c>
      <c r="I7" s="20">
        <f>VLOOKUP(B7,RMS!B:D,3,FALSE)</f>
        <v>42753.625409333603</v>
      </c>
      <c r="J7" s="21">
        <f>VLOOKUP(B7,RMS!B:E,4,FALSE)</f>
        <v>32337.952069034101</v>
      </c>
      <c r="K7" s="22">
        <f t="shared" si="1"/>
        <v>-1.910933360341005E-2</v>
      </c>
      <c r="L7" s="22">
        <f t="shared" si="2"/>
        <v>-1.6903410141821951E-4</v>
      </c>
    </row>
    <row r="8" spans="1:12">
      <c r="A8" s="56"/>
      <c r="B8" s="12">
        <v>16</v>
      </c>
      <c r="C8" s="53" t="s">
        <v>10</v>
      </c>
      <c r="D8" s="53"/>
      <c r="E8" s="15">
        <f>RA!D12</f>
        <v>243098.25440000001</v>
      </c>
      <c r="F8" s="25">
        <f>RA!I12</f>
        <v>19526.442999999999</v>
      </c>
      <c r="G8" s="16">
        <f t="shared" si="0"/>
        <v>223571.81140000001</v>
      </c>
      <c r="H8" s="27">
        <f>RA!J12</f>
        <v>8.0323254678212095</v>
      </c>
      <c r="I8" s="20">
        <f>VLOOKUP(B8,RMS!B:D,3,FALSE)</f>
        <v>243098.252396581</v>
      </c>
      <c r="J8" s="21">
        <f>VLOOKUP(B8,RMS!B:E,4,FALSE)</f>
        <v>223571.812300855</v>
      </c>
      <c r="K8" s="22">
        <f t="shared" si="1"/>
        <v>2.0034190092701465E-3</v>
      </c>
      <c r="L8" s="22">
        <f t="shared" si="2"/>
        <v>-9.0085499687120318E-4</v>
      </c>
    </row>
    <row r="9" spans="1:12">
      <c r="A9" s="56"/>
      <c r="B9" s="12">
        <v>17</v>
      </c>
      <c r="C9" s="53" t="s">
        <v>11</v>
      </c>
      <c r="D9" s="53"/>
      <c r="E9" s="15">
        <f>RA!D13</f>
        <v>264994.63709999999</v>
      </c>
      <c r="F9" s="25">
        <f>RA!I13</f>
        <v>70837.348100000003</v>
      </c>
      <c r="G9" s="16">
        <f t="shared" si="0"/>
        <v>194157.28899999999</v>
      </c>
      <c r="H9" s="27">
        <f>RA!J13</f>
        <v>26.731615732007601</v>
      </c>
      <c r="I9" s="20">
        <f>VLOOKUP(B9,RMS!B:D,3,FALSE)</f>
        <v>264994.78646410297</v>
      </c>
      <c r="J9" s="21">
        <f>VLOOKUP(B9,RMS!B:E,4,FALSE)</f>
        <v>194157.28917692299</v>
      </c>
      <c r="K9" s="22">
        <f t="shared" si="1"/>
        <v>-0.14936410298105329</v>
      </c>
      <c r="L9" s="22">
        <f t="shared" si="2"/>
        <v>-1.7692300025373697E-4</v>
      </c>
    </row>
    <row r="10" spans="1:12">
      <c r="A10" s="56"/>
      <c r="B10" s="12">
        <v>18</v>
      </c>
      <c r="C10" s="53" t="s">
        <v>12</v>
      </c>
      <c r="D10" s="53"/>
      <c r="E10" s="15">
        <f>RA!D14</f>
        <v>261208.48319999999</v>
      </c>
      <c r="F10" s="25">
        <f>RA!I14</f>
        <v>53023.948400000001</v>
      </c>
      <c r="G10" s="16">
        <f t="shared" si="0"/>
        <v>208184.53479999999</v>
      </c>
      <c r="H10" s="27">
        <f>RA!J14</f>
        <v>20.299474102225499</v>
      </c>
      <c r="I10" s="20">
        <f>VLOOKUP(B10,RMS!B:D,3,FALSE)</f>
        <v>261208.46484529899</v>
      </c>
      <c r="J10" s="21">
        <f>VLOOKUP(B10,RMS!B:E,4,FALSE)</f>
        <v>208184.53380170901</v>
      </c>
      <c r="K10" s="22">
        <f t="shared" si="1"/>
        <v>1.8354700994677842E-2</v>
      </c>
      <c r="L10" s="22">
        <f t="shared" si="2"/>
        <v>9.9829098326154053E-4</v>
      </c>
    </row>
    <row r="11" spans="1:12">
      <c r="A11" s="56"/>
      <c r="B11" s="12">
        <v>19</v>
      </c>
      <c r="C11" s="53" t="s">
        <v>13</v>
      </c>
      <c r="D11" s="53"/>
      <c r="E11" s="15">
        <f>RA!D15</f>
        <v>173068.0392</v>
      </c>
      <c r="F11" s="25">
        <f>RA!I15</f>
        <v>25896.2713</v>
      </c>
      <c r="G11" s="16">
        <f t="shared" si="0"/>
        <v>147171.76790000001</v>
      </c>
      <c r="H11" s="27">
        <f>RA!J15</f>
        <v>14.963058124252401</v>
      </c>
      <c r="I11" s="20">
        <f>VLOOKUP(B11,RMS!B:D,3,FALSE)</f>
        <v>173068.061423932</v>
      </c>
      <c r="J11" s="21">
        <f>VLOOKUP(B11,RMS!B:E,4,FALSE)</f>
        <v>147171.76648803399</v>
      </c>
      <c r="K11" s="22">
        <f t="shared" si="1"/>
        <v>-2.2223931999178603E-2</v>
      </c>
      <c r="L11" s="22">
        <f t="shared" si="2"/>
        <v>1.4119660190772265E-3</v>
      </c>
    </row>
    <row r="12" spans="1:12">
      <c r="A12" s="56"/>
      <c r="B12" s="12">
        <v>21</v>
      </c>
      <c r="C12" s="53" t="s">
        <v>14</v>
      </c>
      <c r="D12" s="53"/>
      <c r="E12" s="15">
        <f>RA!D16</f>
        <v>497906.76240000001</v>
      </c>
      <c r="F12" s="25">
        <f>RA!I16</f>
        <v>9122.6172999999999</v>
      </c>
      <c r="G12" s="16">
        <f t="shared" si="0"/>
        <v>488784.14510000002</v>
      </c>
      <c r="H12" s="27">
        <f>RA!J16</f>
        <v>1.83219389430008</v>
      </c>
      <c r="I12" s="20">
        <f>VLOOKUP(B12,RMS!B:D,3,FALSE)</f>
        <v>497906.65</v>
      </c>
      <c r="J12" s="21">
        <f>VLOOKUP(B12,RMS!B:E,4,FALSE)</f>
        <v>488784.14510000002</v>
      </c>
      <c r="K12" s="22">
        <f t="shared" si="1"/>
        <v>0.11239999998360872</v>
      </c>
      <c r="L12" s="22">
        <f t="shared" si="2"/>
        <v>0</v>
      </c>
    </row>
    <row r="13" spans="1:12">
      <c r="A13" s="56"/>
      <c r="B13" s="12">
        <v>22</v>
      </c>
      <c r="C13" s="53" t="s">
        <v>15</v>
      </c>
      <c r="D13" s="53"/>
      <c r="E13" s="15">
        <f>RA!D17</f>
        <v>925324.43070000003</v>
      </c>
      <c r="F13" s="25">
        <f>RA!I17</f>
        <v>-236232.1845</v>
      </c>
      <c r="G13" s="16">
        <f t="shared" si="0"/>
        <v>1161556.6152000001</v>
      </c>
      <c r="H13" s="27">
        <f>RA!J17</f>
        <v>-25.529660372340199</v>
      </c>
      <c r="I13" s="20">
        <f>VLOOKUP(B13,RMS!B:D,3,FALSE)</f>
        <v>925324.47040256404</v>
      </c>
      <c r="J13" s="21">
        <f>VLOOKUP(B13,RMS!B:E,4,FALSE)</f>
        <v>1161556.61408718</v>
      </c>
      <c r="K13" s="22">
        <f t="shared" si="1"/>
        <v>-3.9702564012259245E-2</v>
      </c>
      <c r="L13" s="22">
        <f t="shared" si="2"/>
        <v>1.1128201149404049E-3</v>
      </c>
    </row>
    <row r="14" spans="1:12">
      <c r="A14" s="56"/>
      <c r="B14" s="12">
        <v>23</v>
      </c>
      <c r="C14" s="53" t="s">
        <v>16</v>
      </c>
      <c r="D14" s="53"/>
      <c r="E14" s="15">
        <f>RA!D18</f>
        <v>1212952.3255</v>
      </c>
      <c r="F14" s="25">
        <f>RA!I18</f>
        <v>182098.1686</v>
      </c>
      <c r="G14" s="16">
        <f t="shared" si="0"/>
        <v>1030854.1569000001</v>
      </c>
      <c r="H14" s="27">
        <f>RA!J18</f>
        <v>15.0128051013824</v>
      </c>
      <c r="I14" s="20">
        <f>VLOOKUP(B14,RMS!B:D,3,FALSE)</f>
        <v>1212952.2811</v>
      </c>
      <c r="J14" s="21">
        <f>VLOOKUP(B14,RMS!B:E,4,FALSE)</f>
        <v>1030854.1376</v>
      </c>
      <c r="K14" s="22">
        <f t="shared" si="1"/>
        <v>4.4400000013411045E-2</v>
      </c>
      <c r="L14" s="22">
        <f t="shared" si="2"/>
        <v>1.9300000043585896E-2</v>
      </c>
    </row>
    <row r="15" spans="1:12">
      <c r="A15" s="56"/>
      <c r="B15" s="12">
        <v>24</v>
      </c>
      <c r="C15" s="53" t="s">
        <v>17</v>
      </c>
      <c r="D15" s="53"/>
      <c r="E15" s="15">
        <f>RA!D19</f>
        <v>696080.47499999998</v>
      </c>
      <c r="F15" s="25">
        <f>RA!I19</f>
        <v>45299.1224</v>
      </c>
      <c r="G15" s="16">
        <f t="shared" si="0"/>
        <v>650781.35259999998</v>
      </c>
      <c r="H15" s="27">
        <f>RA!J19</f>
        <v>6.5077421400162097</v>
      </c>
      <c r="I15" s="20">
        <f>VLOOKUP(B15,RMS!B:D,3,FALSE)</f>
        <v>696080.45072393201</v>
      </c>
      <c r="J15" s="21">
        <f>VLOOKUP(B15,RMS!B:E,4,FALSE)</f>
        <v>650781.35225042701</v>
      </c>
      <c r="K15" s="22">
        <f t="shared" si="1"/>
        <v>2.4276067968457937E-2</v>
      </c>
      <c r="L15" s="22">
        <f t="shared" si="2"/>
        <v>3.495729761198163E-4</v>
      </c>
    </row>
    <row r="16" spans="1:12">
      <c r="A16" s="56"/>
      <c r="B16" s="12">
        <v>25</v>
      </c>
      <c r="C16" s="53" t="s">
        <v>18</v>
      </c>
      <c r="D16" s="53"/>
      <c r="E16" s="15">
        <f>RA!D20</f>
        <v>660270.10080000001</v>
      </c>
      <c r="F16" s="25">
        <f>RA!I20</f>
        <v>63285.027300000002</v>
      </c>
      <c r="G16" s="16">
        <f t="shared" si="0"/>
        <v>596985.07350000006</v>
      </c>
      <c r="H16" s="27">
        <f>RA!J20</f>
        <v>9.5847180151459597</v>
      </c>
      <c r="I16" s="20">
        <f>VLOOKUP(B16,RMS!B:D,3,FALSE)</f>
        <v>660270.0673</v>
      </c>
      <c r="J16" s="21">
        <f>VLOOKUP(B16,RMS!B:E,4,FALSE)</f>
        <v>596985.07350000006</v>
      </c>
      <c r="K16" s="22">
        <f t="shared" si="1"/>
        <v>3.3500000019557774E-2</v>
      </c>
      <c r="L16" s="22">
        <f t="shared" si="2"/>
        <v>0</v>
      </c>
    </row>
    <row r="17" spans="1:12">
      <c r="A17" s="56"/>
      <c r="B17" s="12">
        <v>26</v>
      </c>
      <c r="C17" s="53" t="s">
        <v>19</v>
      </c>
      <c r="D17" s="53"/>
      <c r="E17" s="15">
        <f>RA!D21</f>
        <v>310750.5036</v>
      </c>
      <c r="F17" s="25">
        <f>RA!I21</f>
        <v>35402.723100000003</v>
      </c>
      <c r="G17" s="16">
        <f t="shared" si="0"/>
        <v>275347.78049999999</v>
      </c>
      <c r="H17" s="27">
        <f>RA!J21</f>
        <v>11.3926518830588</v>
      </c>
      <c r="I17" s="20">
        <f>VLOOKUP(B17,RMS!B:D,3,FALSE)</f>
        <v>310750.30136105401</v>
      </c>
      <c r="J17" s="21">
        <f>VLOOKUP(B17,RMS!B:E,4,FALSE)</f>
        <v>275347.78034579102</v>
      </c>
      <c r="K17" s="22">
        <f t="shared" si="1"/>
        <v>0.20223894598893821</v>
      </c>
      <c r="L17" s="22">
        <f t="shared" si="2"/>
        <v>1.5420897398144007E-4</v>
      </c>
    </row>
    <row r="18" spans="1:12">
      <c r="A18" s="56"/>
      <c r="B18" s="12">
        <v>27</v>
      </c>
      <c r="C18" s="53" t="s">
        <v>20</v>
      </c>
      <c r="D18" s="53"/>
      <c r="E18" s="15">
        <f>RA!D22</f>
        <v>784300.19889999996</v>
      </c>
      <c r="F18" s="25">
        <f>RA!I22</f>
        <v>105958.6059</v>
      </c>
      <c r="G18" s="16">
        <f t="shared" si="0"/>
        <v>678341.59299999999</v>
      </c>
      <c r="H18" s="27">
        <f>RA!J22</f>
        <v>13.509955250376001</v>
      </c>
      <c r="I18" s="20">
        <f>VLOOKUP(B18,RMS!B:D,3,FALSE)</f>
        <v>784300.35792566405</v>
      </c>
      <c r="J18" s="21">
        <f>VLOOKUP(B18,RMS!B:E,4,FALSE)</f>
        <v>678341.59141681402</v>
      </c>
      <c r="K18" s="22">
        <f t="shared" si="1"/>
        <v>-0.15902566409204155</v>
      </c>
      <c r="L18" s="22">
        <f t="shared" si="2"/>
        <v>1.5831859782338142E-3</v>
      </c>
    </row>
    <row r="19" spans="1:12">
      <c r="A19" s="56"/>
      <c r="B19" s="12">
        <v>29</v>
      </c>
      <c r="C19" s="53" t="s">
        <v>21</v>
      </c>
      <c r="D19" s="53"/>
      <c r="E19" s="15">
        <f>RA!D23</f>
        <v>1926329.5726999999</v>
      </c>
      <c r="F19" s="25">
        <f>RA!I23</f>
        <v>116666.564</v>
      </c>
      <c r="G19" s="16">
        <f t="shared" si="0"/>
        <v>1809663.0086999999</v>
      </c>
      <c r="H19" s="27">
        <f>RA!J23</f>
        <v>6.05641763763595</v>
      </c>
      <c r="I19" s="20">
        <f>VLOOKUP(B19,RMS!B:D,3,FALSE)</f>
        <v>1926330.43693333</v>
      </c>
      <c r="J19" s="21">
        <f>VLOOKUP(B19,RMS!B:E,4,FALSE)</f>
        <v>1809663.0334965801</v>
      </c>
      <c r="K19" s="22">
        <f t="shared" si="1"/>
        <v>-0.86423333012498915</v>
      </c>
      <c r="L19" s="22">
        <f t="shared" si="2"/>
        <v>-2.4796580197289586E-2</v>
      </c>
    </row>
    <row r="20" spans="1:12">
      <c r="A20" s="56"/>
      <c r="B20" s="12">
        <v>31</v>
      </c>
      <c r="C20" s="53" t="s">
        <v>22</v>
      </c>
      <c r="D20" s="53"/>
      <c r="E20" s="15">
        <f>RA!D24</f>
        <v>249368.0759</v>
      </c>
      <c r="F20" s="25">
        <f>RA!I24</f>
        <v>42301.671499999997</v>
      </c>
      <c r="G20" s="16">
        <f t="shared" si="0"/>
        <v>207066.4044</v>
      </c>
      <c r="H20" s="27">
        <f>RA!J24</f>
        <v>16.963547297434999</v>
      </c>
      <c r="I20" s="20">
        <f>VLOOKUP(B20,RMS!B:D,3,FALSE)</f>
        <v>249368.077490878</v>
      </c>
      <c r="J20" s="21">
        <f>VLOOKUP(B20,RMS!B:E,4,FALSE)</f>
        <v>207066.40564333001</v>
      </c>
      <c r="K20" s="22">
        <f t="shared" si="1"/>
        <v>-1.5908780042082071E-3</v>
      </c>
      <c r="L20" s="22">
        <f t="shared" si="2"/>
        <v>-1.2433300144039094E-3</v>
      </c>
    </row>
    <row r="21" spans="1:12">
      <c r="A21" s="56"/>
      <c r="B21" s="12">
        <v>32</v>
      </c>
      <c r="C21" s="53" t="s">
        <v>23</v>
      </c>
      <c r="D21" s="53"/>
      <c r="E21" s="15">
        <f>RA!D25</f>
        <v>202835.1318</v>
      </c>
      <c r="F21" s="25">
        <f>RA!I25</f>
        <v>21858.233499999998</v>
      </c>
      <c r="G21" s="16">
        <f t="shared" si="0"/>
        <v>180976.8983</v>
      </c>
      <c r="H21" s="27">
        <f>RA!J25</f>
        <v>10.7763548188253</v>
      </c>
      <c r="I21" s="20">
        <f>VLOOKUP(B21,RMS!B:D,3,FALSE)</f>
        <v>202835.126821579</v>
      </c>
      <c r="J21" s="21">
        <f>VLOOKUP(B21,RMS!B:E,4,FALSE)</f>
        <v>180976.89992973601</v>
      </c>
      <c r="K21" s="22">
        <f t="shared" si="1"/>
        <v>4.9784209986682981E-3</v>
      </c>
      <c r="L21" s="22">
        <f t="shared" si="2"/>
        <v>-1.6297360125463456E-3</v>
      </c>
    </row>
    <row r="22" spans="1:12">
      <c r="A22" s="56"/>
      <c r="B22" s="12">
        <v>33</v>
      </c>
      <c r="C22" s="53" t="s">
        <v>24</v>
      </c>
      <c r="D22" s="53"/>
      <c r="E22" s="15">
        <f>RA!D26</f>
        <v>360337.64159999997</v>
      </c>
      <c r="F22" s="25">
        <f>RA!I26</f>
        <v>84293.025399999999</v>
      </c>
      <c r="G22" s="16">
        <f t="shared" si="0"/>
        <v>276044.61619999999</v>
      </c>
      <c r="H22" s="27">
        <f>RA!J26</f>
        <v>23.3927893366109</v>
      </c>
      <c r="I22" s="20">
        <f>VLOOKUP(B22,RMS!B:D,3,FALSE)</f>
        <v>360337.637777959</v>
      </c>
      <c r="J22" s="21">
        <f>VLOOKUP(B22,RMS!B:E,4,FALSE)</f>
        <v>276044.66860512301</v>
      </c>
      <c r="K22" s="22">
        <f t="shared" si="1"/>
        <v>3.8220409769564867E-3</v>
      </c>
      <c r="L22" s="22">
        <f t="shared" si="2"/>
        <v>-5.2405123016797006E-2</v>
      </c>
    </row>
    <row r="23" spans="1:12">
      <c r="A23" s="56"/>
      <c r="B23" s="12">
        <v>34</v>
      </c>
      <c r="C23" s="53" t="s">
        <v>25</v>
      </c>
      <c r="D23" s="53"/>
      <c r="E23" s="15">
        <f>RA!D27</f>
        <v>189853.1819</v>
      </c>
      <c r="F23" s="25">
        <f>RA!I27</f>
        <v>55138.809300000001</v>
      </c>
      <c r="G23" s="16">
        <f t="shared" si="0"/>
        <v>134714.3726</v>
      </c>
      <c r="H23" s="27">
        <f>RA!J27</f>
        <v>29.042868151160501</v>
      </c>
      <c r="I23" s="20">
        <f>VLOOKUP(B23,RMS!B:D,3,FALSE)</f>
        <v>189853.13665106299</v>
      </c>
      <c r="J23" s="21">
        <f>VLOOKUP(B23,RMS!B:E,4,FALSE)</f>
        <v>134714.38251241299</v>
      </c>
      <c r="K23" s="22">
        <f t="shared" si="1"/>
        <v>4.5248937007272616E-2</v>
      </c>
      <c r="L23" s="22">
        <f t="shared" si="2"/>
        <v>-9.9124129919800907E-3</v>
      </c>
    </row>
    <row r="24" spans="1:12">
      <c r="A24" s="56"/>
      <c r="B24" s="12">
        <v>35</v>
      </c>
      <c r="C24" s="53" t="s">
        <v>26</v>
      </c>
      <c r="D24" s="53"/>
      <c r="E24" s="15">
        <f>RA!D28</f>
        <v>827705.98670000001</v>
      </c>
      <c r="F24" s="25">
        <f>RA!I28</f>
        <v>48090.194499999998</v>
      </c>
      <c r="G24" s="16">
        <f t="shared" si="0"/>
        <v>779615.79220000003</v>
      </c>
      <c r="H24" s="27">
        <f>RA!J28</f>
        <v>5.8100575896197002</v>
      </c>
      <c r="I24" s="20">
        <f>VLOOKUP(B24,RMS!B:D,3,FALSE)</f>
        <v>827705.98603542103</v>
      </c>
      <c r="J24" s="21">
        <f>VLOOKUP(B24,RMS!B:E,4,FALSE)</f>
        <v>779615.78246735397</v>
      </c>
      <c r="K24" s="22">
        <f t="shared" si="1"/>
        <v>6.6457898356020451E-4</v>
      </c>
      <c r="L24" s="22">
        <f t="shared" si="2"/>
        <v>9.7326460527256131E-3</v>
      </c>
    </row>
    <row r="25" spans="1:12">
      <c r="A25" s="56"/>
      <c r="B25" s="12">
        <v>36</v>
      </c>
      <c r="C25" s="53" t="s">
        <v>27</v>
      </c>
      <c r="D25" s="53"/>
      <c r="E25" s="15">
        <f>RA!D29</f>
        <v>611478.52769999998</v>
      </c>
      <c r="F25" s="25">
        <f>RA!I29</f>
        <v>90153.698699999994</v>
      </c>
      <c r="G25" s="16">
        <f t="shared" si="0"/>
        <v>521324.82899999997</v>
      </c>
      <c r="H25" s="27">
        <f>RA!J29</f>
        <v>14.7435591956273</v>
      </c>
      <c r="I25" s="20">
        <f>VLOOKUP(B25,RMS!B:D,3,FALSE)</f>
        <v>611478.52748672594</v>
      </c>
      <c r="J25" s="21">
        <f>VLOOKUP(B25,RMS!B:E,4,FALSE)</f>
        <v>521324.80470934301</v>
      </c>
      <c r="K25" s="22">
        <f t="shared" si="1"/>
        <v>2.1327403374016285E-4</v>
      </c>
      <c r="L25" s="22">
        <f t="shared" si="2"/>
        <v>2.4290656961966306E-2</v>
      </c>
    </row>
    <row r="26" spans="1:12">
      <c r="A26" s="56"/>
      <c r="B26" s="12">
        <v>37</v>
      </c>
      <c r="C26" s="53" t="s">
        <v>28</v>
      </c>
      <c r="D26" s="53"/>
      <c r="E26" s="15">
        <f>RA!D30</f>
        <v>849531.3395</v>
      </c>
      <c r="F26" s="25">
        <f>RA!I30</f>
        <v>122713.07150000001</v>
      </c>
      <c r="G26" s="16">
        <f t="shared" si="0"/>
        <v>726818.26800000004</v>
      </c>
      <c r="H26" s="27">
        <f>RA!J30</f>
        <v>14.444796300537201</v>
      </c>
      <c r="I26" s="20">
        <f>VLOOKUP(B26,RMS!B:D,3,FALSE)</f>
        <v>849531.31597522099</v>
      </c>
      <c r="J26" s="21">
        <f>VLOOKUP(B26,RMS!B:E,4,FALSE)</f>
        <v>726818.25450886495</v>
      </c>
      <c r="K26" s="22">
        <f t="shared" si="1"/>
        <v>2.3524779011495411E-2</v>
      </c>
      <c r="L26" s="22">
        <f t="shared" si="2"/>
        <v>1.3491135090589523E-2</v>
      </c>
    </row>
    <row r="27" spans="1:12">
      <c r="A27" s="56"/>
      <c r="B27" s="12">
        <v>38</v>
      </c>
      <c r="C27" s="53" t="s">
        <v>29</v>
      </c>
      <c r="D27" s="53"/>
      <c r="E27" s="15">
        <f>RA!D31</f>
        <v>994603.99250000005</v>
      </c>
      <c r="F27" s="25">
        <f>RA!I31</f>
        <v>25161.767400000001</v>
      </c>
      <c r="G27" s="16">
        <f t="shared" si="0"/>
        <v>969442.22510000004</v>
      </c>
      <c r="H27" s="27">
        <f>RA!J31</f>
        <v>2.5298277092930501</v>
      </c>
      <c r="I27" s="20">
        <f>VLOOKUP(B27,RMS!B:D,3,FALSE)</f>
        <v>994604.02705752198</v>
      </c>
      <c r="J27" s="21">
        <f>VLOOKUP(B27,RMS!B:E,4,FALSE)</f>
        <v>969442.04060177004</v>
      </c>
      <c r="K27" s="22">
        <f t="shared" si="1"/>
        <v>-3.455752192530781E-2</v>
      </c>
      <c r="L27" s="22">
        <f t="shared" si="2"/>
        <v>0.18449822999536991</v>
      </c>
    </row>
    <row r="28" spans="1:12">
      <c r="A28" s="56"/>
      <c r="B28" s="12">
        <v>39</v>
      </c>
      <c r="C28" s="53" t="s">
        <v>30</v>
      </c>
      <c r="D28" s="53"/>
      <c r="E28" s="15">
        <f>RA!D32</f>
        <v>104932.4681</v>
      </c>
      <c r="F28" s="25">
        <f>RA!I32</f>
        <v>27619.1139</v>
      </c>
      <c r="G28" s="16">
        <f t="shared" si="0"/>
        <v>77313.354200000002</v>
      </c>
      <c r="H28" s="27">
        <f>RA!J32</f>
        <v>26.320846540728599</v>
      </c>
      <c r="I28" s="20">
        <f>VLOOKUP(B28,RMS!B:D,3,FALSE)</f>
        <v>104932.38317097</v>
      </c>
      <c r="J28" s="21">
        <f>VLOOKUP(B28,RMS!B:E,4,FALSE)</f>
        <v>77313.366775996998</v>
      </c>
      <c r="K28" s="22">
        <f t="shared" si="1"/>
        <v>8.4929029995691963E-2</v>
      </c>
      <c r="L28" s="22">
        <f t="shared" si="2"/>
        <v>-1.2575996996019967E-2</v>
      </c>
    </row>
    <row r="29" spans="1:12">
      <c r="A29" s="56"/>
      <c r="B29" s="12">
        <v>40</v>
      </c>
      <c r="C29" s="53" t="s">
        <v>31</v>
      </c>
      <c r="D29" s="53"/>
      <c r="E29" s="15">
        <f>RA!D33</f>
        <v>95.213899999999995</v>
      </c>
      <c r="F29" s="25">
        <f>RA!I33</f>
        <v>20.244299999999999</v>
      </c>
      <c r="G29" s="16">
        <f t="shared" si="0"/>
        <v>74.9696</v>
      </c>
      <c r="H29" s="27">
        <f>RA!J33</f>
        <v>21.261916589909699</v>
      </c>
      <c r="I29" s="20">
        <f>VLOOKUP(B29,RMS!B:D,3,FALSE)</f>
        <v>95.213700000000003</v>
      </c>
      <c r="J29" s="21">
        <f>VLOOKUP(B29,RMS!B:E,4,FALSE)</f>
        <v>74.9696</v>
      </c>
      <c r="K29" s="22">
        <f t="shared" si="1"/>
        <v>1.9999999999242846E-4</v>
      </c>
      <c r="L29" s="22">
        <f t="shared" si="2"/>
        <v>0</v>
      </c>
    </row>
    <row r="30" spans="1:12">
      <c r="A30" s="56"/>
      <c r="B30" s="12">
        <v>41</v>
      </c>
      <c r="C30" s="53" t="s">
        <v>40</v>
      </c>
      <c r="D30" s="53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6"/>
      <c r="B31" s="12">
        <v>42</v>
      </c>
      <c r="C31" s="53" t="s">
        <v>32</v>
      </c>
      <c r="D31" s="53"/>
      <c r="E31" s="15">
        <f>RA!D35</f>
        <v>108668.9197</v>
      </c>
      <c r="F31" s="25">
        <f>RA!I35</f>
        <v>22061.704900000001</v>
      </c>
      <c r="G31" s="16">
        <f t="shared" si="0"/>
        <v>86607.214800000002</v>
      </c>
      <c r="H31" s="27">
        <f>RA!J35</f>
        <v>20.301761498048698</v>
      </c>
      <c r="I31" s="20">
        <f>VLOOKUP(B31,RMS!B:D,3,FALSE)</f>
        <v>108668.9184</v>
      </c>
      <c r="J31" s="21">
        <f>VLOOKUP(B31,RMS!B:E,4,FALSE)</f>
        <v>86607.213199999998</v>
      </c>
      <c r="K31" s="22">
        <f t="shared" si="1"/>
        <v>1.3000000035390258E-3</v>
      </c>
      <c r="L31" s="22">
        <f t="shared" si="2"/>
        <v>1.6000000032363459E-3</v>
      </c>
    </row>
    <row r="32" spans="1:12">
      <c r="A32" s="56"/>
      <c r="B32" s="12">
        <v>71</v>
      </c>
      <c r="C32" s="53" t="s">
        <v>41</v>
      </c>
      <c r="D32" s="53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6"/>
      <c r="B33" s="12">
        <v>72</v>
      </c>
      <c r="C33" s="53" t="s">
        <v>42</v>
      </c>
      <c r="D33" s="53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6"/>
      <c r="B34" s="12">
        <v>73</v>
      </c>
      <c r="C34" s="53" t="s">
        <v>43</v>
      </c>
      <c r="D34" s="53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6"/>
      <c r="B35" s="12">
        <v>75</v>
      </c>
      <c r="C35" s="53" t="s">
        <v>33</v>
      </c>
      <c r="D35" s="53"/>
      <c r="E35" s="15">
        <f>RA!D39</f>
        <v>222452.13630000001</v>
      </c>
      <c r="F35" s="25">
        <f>RA!I39</f>
        <v>11509.114</v>
      </c>
      <c r="G35" s="16">
        <f t="shared" si="0"/>
        <v>210943.02230000001</v>
      </c>
      <c r="H35" s="27">
        <f>RA!J39</f>
        <v>5.17374847076261</v>
      </c>
      <c r="I35" s="20">
        <f>VLOOKUP(B35,RMS!B:D,3,FALSE)</f>
        <v>222452.13675213701</v>
      </c>
      <c r="J35" s="21">
        <f>VLOOKUP(B35,RMS!B:E,4,FALSE)</f>
        <v>210943.025641026</v>
      </c>
      <c r="K35" s="22">
        <f t="shared" si="1"/>
        <v>-4.5213699922896922E-4</v>
      </c>
      <c r="L35" s="22">
        <f t="shared" si="2"/>
        <v>-3.341025992995128E-3</v>
      </c>
    </row>
    <row r="36" spans="1:12">
      <c r="A36" s="56"/>
      <c r="B36" s="12">
        <v>76</v>
      </c>
      <c r="C36" s="53" t="s">
        <v>34</v>
      </c>
      <c r="D36" s="53"/>
      <c r="E36" s="15">
        <f>RA!D40</f>
        <v>316878.85700000002</v>
      </c>
      <c r="F36" s="25">
        <f>RA!I40</f>
        <v>19063.995699999999</v>
      </c>
      <c r="G36" s="16">
        <f t="shared" si="0"/>
        <v>297814.86129999999</v>
      </c>
      <c r="H36" s="27">
        <f>RA!J40</f>
        <v>6.0161778796115799</v>
      </c>
      <c r="I36" s="20">
        <f>VLOOKUP(B36,RMS!B:D,3,FALSE)</f>
        <v>316878.85179829103</v>
      </c>
      <c r="J36" s="21">
        <f>VLOOKUP(B36,RMS!B:E,4,FALSE)</f>
        <v>297814.86404273502</v>
      </c>
      <c r="K36" s="22">
        <f t="shared" si="1"/>
        <v>5.2017089910805225E-3</v>
      </c>
      <c r="L36" s="22">
        <f t="shared" si="2"/>
        <v>-2.742735028732568E-3</v>
      </c>
    </row>
    <row r="37" spans="1:12">
      <c r="A37" s="56"/>
      <c r="B37" s="12">
        <v>77</v>
      </c>
      <c r="C37" s="53" t="s">
        <v>44</v>
      </c>
      <c r="D37" s="53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6"/>
      <c r="B38" s="12">
        <v>78</v>
      </c>
      <c r="C38" s="53" t="s">
        <v>45</v>
      </c>
      <c r="D38" s="53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6"/>
      <c r="B39" s="12">
        <v>99</v>
      </c>
      <c r="C39" s="53" t="s">
        <v>35</v>
      </c>
      <c r="D39" s="53"/>
      <c r="E39" s="15">
        <f>RA!D43</f>
        <v>21291.472000000002</v>
      </c>
      <c r="F39" s="25">
        <f>RA!I43</f>
        <v>3285.6745000000001</v>
      </c>
      <c r="G39" s="16">
        <f t="shared" si="0"/>
        <v>18005.797500000001</v>
      </c>
      <c r="H39" s="27">
        <f>RA!J43</f>
        <v>15.4318804261161</v>
      </c>
      <c r="I39" s="20">
        <f>VLOOKUP(B39,RMS!B:D,3,FALSE)</f>
        <v>21291.4722033129</v>
      </c>
      <c r="J39" s="21">
        <f>VLOOKUP(B39,RMS!B:E,4,FALSE)</f>
        <v>18005.7972921867</v>
      </c>
      <c r="K39" s="22">
        <f t="shared" si="1"/>
        <v>-2.0331289852038026E-4</v>
      </c>
      <c r="L39" s="22">
        <f t="shared" si="2"/>
        <v>2.0781330022145994E-4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29" customWidth="1"/>
    <col min="2" max="3" width="9" style="29"/>
    <col min="4" max="5" width="11.5" style="29" bestFit="1" customWidth="1"/>
    <col min="6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7" width="9.25" style="29" bestFit="1" customWidth="1"/>
    <col min="18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31" t="s">
        <v>54</v>
      </c>
      <c r="W1" s="59"/>
    </row>
    <row r="2" spans="1:23" ht="12.7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31"/>
      <c r="W2" s="59"/>
    </row>
    <row r="3" spans="1:23" ht="23.25" thickBo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32" t="s">
        <v>55</v>
      </c>
      <c r="W3" s="59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9"/>
    </row>
    <row r="5" spans="1:23" ht="12.75" thickTop="1" thickBot="1">
      <c r="A5" s="33"/>
      <c r="B5" s="34"/>
      <c r="C5" s="35"/>
      <c r="D5" s="36" t="s">
        <v>0</v>
      </c>
      <c r="E5" s="36" t="s">
        <v>56</v>
      </c>
      <c r="F5" s="36" t="s">
        <v>57</v>
      </c>
      <c r="G5" s="36" t="s">
        <v>58</v>
      </c>
      <c r="H5" s="36" t="s">
        <v>59</v>
      </c>
      <c r="I5" s="36" t="s">
        <v>1</v>
      </c>
      <c r="J5" s="36" t="s">
        <v>2</v>
      </c>
      <c r="K5" s="36" t="s">
        <v>60</v>
      </c>
      <c r="L5" s="36" t="s">
        <v>61</v>
      </c>
      <c r="M5" s="36" t="s">
        <v>62</v>
      </c>
      <c r="N5" s="36" t="s">
        <v>63</v>
      </c>
      <c r="O5" s="36" t="s">
        <v>64</v>
      </c>
      <c r="P5" s="36" t="s">
        <v>65</v>
      </c>
      <c r="Q5" s="36" t="s">
        <v>66</v>
      </c>
      <c r="R5" s="36" t="s">
        <v>67</v>
      </c>
      <c r="S5" s="36" t="s">
        <v>68</v>
      </c>
      <c r="T5" s="36" t="s">
        <v>69</v>
      </c>
      <c r="U5" s="37" t="s">
        <v>70</v>
      </c>
    </row>
    <row r="6" spans="1:23" ht="12" thickBot="1">
      <c r="A6" s="38" t="s">
        <v>3</v>
      </c>
      <c r="B6" s="60" t="s">
        <v>4</v>
      </c>
      <c r="C6" s="6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1:23" ht="12" thickBot="1">
      <c r="A7" s="62" t="s">
        <v>5</v>
      </c>
      <c r="B7" s="63"/>
      <c r="C7" s="64"/>
      <c r="D7" s="40">
        <v>13796282.9277</v>
      </c>
      <c r="E7" s="40">
        <v>19347019</v>
      </c>
      <c r="F7" s="41">
        <v>71.309605514420596</v>
      </c>
      <c r="G7" s="42"/>
      <c r="H7" s="42"/>
      <c r="I7" s="40">
        <v>1212057.2799</v>
      </c>
      <c r="J7" s="41">
        <v>8.7853901391544191</v>
      </c>
      <c r="K7" s="42"/>
      <c r="L7" s="42"/>
      <c r="M7" s="42"/>
      <c r="N7" s="40">
        <v>447161479.67659998</v>
      </c>
      <c r="O7" s="40">
        <v>4485780535.4264002</v>
      </c>
      <c r="P7" s="40">
        <v>791442</v>
      </c>
      <c r="Q7" s="40">
        <v>807261</v>
      </c>
      <c r="R7" s="41">
        <v>-1.9595892778172099</v>
      </c>
      <c r="S7" s="40">
        <v>17.431830668198</v>
      </c>
      <c r="T7" s="40">
        <v>17.058677856356301</v>
      </c>
      <c r="U7" s="43">
        <v>2.1406404120397999</v>
      </c>
    </row>
    <row r="8" spans="1:23" ht="12" thickBot="1">
      <c r="A8" s="65">
        <v>41542</v>
      </c>
      <c r="B8" s="68" t="s">
        <v>6</v>
      </c>
      <c r="C8" s="69"/>
      <c r="D8" s="44">
        <v>593214.02430000005</v>
      </c>
      <c r="E8" s="44">
        <v>577607</v>
      </c>
      <c r="F8" s="45">
        <v>102.70201439733199</v>
      </c>
      <c r="G8" s="46"/>
      <c r="H8" s="46"/>
      <c r="I8" s="44">
        <v>103622.2497</v>
      </c>
      <c r="J8" s="45">
        <v>17.467936605557401</v>
      </c>
      <c r="K8" s="46"/>
      <c r="L8" s="46"/>
      <c r="M8" s="46"/>
      <c r="N8" s="44">
        <v>16161317.926899999</v>
      </c>
      <c r="O8" s="44">
        <v>156113618.40869999</v>
      </c>
      <c r="P8" s="44">
        <v>18087</v>
      </c>
      <c r="Q8" s="44">
        <v>19668</v>
      </c>
      <c r="R8" s="45">
        <v>-8.0384380719951203</v>
      </c>
      <c r="S8" s="44">
        <v>32.7978119256925</v>
      </c>
      <c r="T8" s="44">
        <v>29.402872478137098</v>
      </c>
      <c r="U8" s="47">
        <v>10.3511156635908</v>
      </c>
    </row>
    <row r="9" spans="1:23" ht="12" thickBot="1">
      <c r="A9" s="66"/>
      <c r="B9" s="68" t="s">
        <v>7</v>
      </c>
      <c r="C9" s="69"/>
      <c r="D9" s="44">
        <v>65114.249400000001</v>
      </c>
      <c r="E9" s="44">
        <v>114595</v>
      </c>
      <c r="F9" s="45">
        <v>56.821195863693902</v>
      </c>
      <c r="G9" s="46"/>
      <c r="H9" s="46"/>
      <c r="I9" s="44">
        <v>14225.552299999999</v>
      </c>
      <c r="J9" s="45">
        <v>21.8470648607369</v>
      </c>
      <c r="K9" s="46"/>
      <c r="L9" s="46"/>
      <c r="M9" s="46"/>
      <c r="N9" s="44">
        <v>2887324.1990999999</v>
      </c>
      <c r="O9" s="44">
        <v>30669594.1217</v>
      </c>
      <c r="P9" s="44">
        <v>4371</v>
      </c>
      <c r="Q9" s="44">
        <v>4708</v>
      </c>
      <c r="R9" s="45">
        <v>-7.1580288870008397</v>
      </c>
      <c r="S9" s="44">
        <v>14.896877007549801</v>
      </c>
      <c r="T9" s="44">
        <v>14.8983497451147</v>
      </c>
      <c r="U9" s="47">
        <v>-9.8862168506100006E-3</v>
      </c>
    </row>
    <row r="10" spans="1:23" ht="12" thickBot="1">
      <c r="A10" s="66"/>
      <c r="B10" s="68" t="s">
        <v>8</v>
      </c>
      <c r="C10" s="69"/>
      <c r="D10" s="44">
        <v>78884.319600000003</v>
      </c>
      <c r="E10" s="44">
        <v>102755</v>
      </c>
      <c r="F10" s="45">
        <v>76.769324704393995</v>
      </c>
      <c r="G10" s="46"/>
      <c r="H10" s="46"/>
      <c r="I10" s="44">
        <v>19638.8495</v>
      </c>
      <c r="J10" s="45">
        <v>24.895758243948901</v>
      </c>
      <c r="K10" s="46"/>
      <c r="L10" s="46"/>
      <c r="M10" s="46"/>
      <c r="N10" s="44">
        <v>3177239.5781999999</v>
      </c>
      <c r="O10" s="44">
        <v>41902936.214599997</v>
      </c>
      <c r="P10" s="44">
        <v>73958</v>
      </c>
      <c r="Q10" s="44">
        <v>75126</v>
      </c>
      <c r="R10" s="45">
        <v>-1.55472140137901</v>
      </c>
      <c r="S10" s="44">
        <v>1.06660969198734</v>
      </c>
      <c r="T10" s="44">
        <v>1.0594164630088101</v>
      </c>
      <c r="U10" s="47">
        <v>0.67440123904459304</v>
      </c>
    </row>
    <row r="11" spans="1:23" ht="12" thickBot="1">
      <c r="A11" s="66"/>
      <c r="B11" s="68" t="s">
        <v>9</v>
      </c>
      <c r="C11" s="69"/>
      <c r="D11" s="44">
        <v>42753.606299999999</v>
      </c>
      <c r="E11" s="44">
        <v>49981</v>
      </c>
      <c r="F11" s="45">
        <v>85.539717692723301</v>
      </c>
      <c r="G11" s="46"/>
      <c r="H11" s="46"/>
      <c r="I11" s="44">
        <v>10415.654399999999</v>
      </c>
      <c r="J11" s="45">
        <v>24.362048728506899</v>
      </c>
      <c r="K11" s="46"/>
      <c r="L11" s="46"/>
      <c r="M11" s="46"/>
      <c r="N11" s="44">
        <v>1274382.4818</v>
      </c>
      <c r="O11" s="44">
        <v>14055549.5581</v>
      </c>
      <c r="P11" s="44">
        <v>2058</v>
      </c>
      <c r="Q11" s="44">
        <v>2078</v>
      </c>
      <c r="R11" s="45">
        <v>-0.96246390760346101</v>
      </c>
      <c r="S11" s="44">
        <v>20.774347084548101</v>
      </c>
      <c r="T11" s="44">
        <v>22.7650883060635</v>
      </c>
      <c r="U11" s="47">
        <v>-9.5826897154140909</v>
      </c>
    </row>
    <row r="12" spans="1:23" ht="12" thickBot="1">
      <c r="A12" s="66"/>
      <c r="B12" s="68" t="s">
        <v>10</v>
      </c>
      <c r="C12" s="69"/>
      <c r="D12" s="44">
        <v>243098.25440000001</v>
      </c>
      <c r="E12" s="44">
        <v>160508</v>
      </c>
      <c r="F12" s="45">
        <v>151.455537667904</v>
      </c>
      <c r="G12" s="46"/>
      <c r="H12" s="46"/>
      <c r="I12" s="44">
        <v>19526.442999999999</v>
      </c>
      <c r="J12" s="45">
        <v>8.0323254678212095</v>
      </c>
      <c r="K12" s="46"/>
      <c r="L12" s="46"/>
      <c r="M12" s="46"/>
      <c r="N12" s="44">
        <v>4683383.6396000003</v>
      </c>
      <c r="O12" s="44">
        <v>49527908.586800002</v>
      </c>
      <c r="P12" s="44">
        <v>2010</v>
      </c>
      <c r="Q12" s="44">
        <v>1373</v>
      </c>
      <c r="R12" s="45">
        <v>46.394756008740003</v>
      </c>
      <c r="S12" s="44">
        <v>120.944405174129</v>
      </c>
      <c r="T12" s="44">
        <v>113.990378295703</v>
      </c>
      <c r="U12" s="47">
        <v>5.7497714494642898</v>
      </c>
    </row>
    <row r="13" spans="1:23" ht="12" thickBot="1">
      <c r="A13" s="66"/>
      <c r="B13" s="68" t="s">
        <v>11</v>
      </c>
      <c r="C13" s="69"/>
      <c r="D13" s="44">
        <v>264994.63709999999</v>
      </c>
      <c r="E13" s="44">
        <v>319861</v>
      </c>
      <c r="F13" s="45">
        <v>82.846810677137896</v>
      </c>
      <c r="G13" s="46"/>
      <c r="H13" s="46"/>
      <c r="I13" s="44">
        <v>70837.348100000003</v>
      </c>
      <c r="J13" s="45">
        <v>26.731615732007601</v>
      </c>
      <c r="K13" s="46"/>
      <c r="L13" s="46"/>
      <c r="M13" s="46"/>
      <c r="N13" s="44">
        <v>7107921.9885</v>
      </c>
      <c r="O13" s="44">
        <v>80208002.441699997</v>
      </c>
      <c r="P13" s="44">
        <v>10043</v>
      </c>
      <c r="Q13" s="44">
        <v>9510</v>
      </c>
      <c r="R13" s="45">
        <v>5.6046267087276602</v>
      </c>
      <c r="S13" s="44">
        <v>26.386003893259002</v>
      </c>
      <c r="T13" s="44">
        <v>25.129716004206099</v>
      </c>
      <c r="U13" s="47">
        <v>4.7611904179769997</v>
      </c>
    </row>
    <row r="14" spans="1:23" ht="12" thickBot="1">
      <c r="A14" s="66"/>
      <c r="B14" s="68" t="s">
        <v>12</v>
      </c>
      <c r="C14" s="69"/>
      <c r="D14" s="44">
        <v>261208.48319999999</v>
      </c>
      <c r="E14" s="44">
        <v>170235</v>
      </c>
      <c r="F14" s="45">
        <v>153.439940787735</v>
      </c>
      <c r="G14" s="46"/>
      <c r="H14" s="46"/>
      <c r="I14" s="44">
        <v>53023.948400000001</v>
      </c>
      <c r="J14" s="45">
        <v>20.299474102225499</v>
      </c>
      <c r="K14" s="46"/>
      <c r="L14" s="46"/>
      <c r="M14" s="46"/>
      <c r="N14" s="44">
        <v>4234924.6327999998</v>
      </c>
      <c r="O14" s="44">
        <v>41555811.164800003</v>
      </c>
      <c r="P14" s="44">
        <v>4352</v>
      </c>
      <c r="Q14" s="44">
        <v>3105</v>
      </c>
      <c r="R14" s="45">
        <v>40.161030595813202</v>
      </c>
      <c r="S14" s="44">
        <v>60.020331617647102</v>
      </c>
      <c r="T14" s="44">
        <v>58.416841030595798</v>
      </c>
      <c r="U14" s="47">
        <v>2.6715790196996898</v>
      </c>
    </row>
    <row r="15" spans="1:23" ht="12" thickBot="1">
      <c r="A15" s="66"/>
      <c r="B15" s="68" t="s">
        <v>13</v>
      </c>
      <c r="C15" s="69"/>
      <c r="D15" s="44">
        <v>173068.0392</v>
      </c>
      <c r="E15" s="44">
        <v>98437</v>
      </c>
      <c r="F15" s="45">
        <v>175.81604396720701</v>
      </c>
      <c r="G15" s="46"/>
      <c r="H15" s="46"/>
      <c r="I15" s="44">
        <v>25896.2713</v>
      </c>
      <c r="J15" s="45">
        <v>14.963058124252401</v>
      </c>
      <c r="K15" s="46"/>
      <c r="L15" s="46"/>
      <c r="M15" s="46"/>
      <c r="N15" s="44">
        <v>2260260.2409999999</v>
      </c>
      <c r="O15" s="44">
        <v>25598350.348099999</v>
      </c>
      <c r="P15" s="44">
        <v>3251</v>
      </c>
      <c r="Q15" s="44">
        <v>2144</v>
      </c>
      <c r="R15" s="45">
        <v>51.632462686567202</v>
      </c>
      <c r="S15" s="44">
        <v>53.235324269455603</v>
      </c>
      <c r="T15" s="44">
        <v>54.668708302238798</v>
      </c>
      <c r="U15" s="47">
        <v>-2.6925430669456301</v>
      </c>
    </row>
    <row r="16" spans="1:23" ht="12" thickBot="1">
      <c r="A16" s="66"/>
      <c r="B16" s="68" t="s">
        <v>14</v>
      </c>
      <c r="C16" s="69"/>
      <c r="D16" s="44">
        <v>497906.76240000001</v>
      </c>
      <c r="E16" s="44">
        <v>736776</v>
      </c>
      <c r="F16" s="45">
        <v>67.579123424215794</v>
      </c>
      <c r="G16" s="46"/>
      <c r="H16" s="46"/>
      <c r="I16" s="44">
        <v>9122.6172999999999</v>
      </c>
      <c r="J16" s="45">
        <v>1.83219389430008</v>
      </c>
      <c r="K16" s="46"/>
      <c r="L16" s="46"/>
      <c r="M16" s="46"/>
      <c r="N16" s="44">
        <v>23722589.4461</v>
      </c>
      <c r="O16" s="44">
        <v>227638147.70860001</v>
      </c>
      <c r="P16" s="44">
        <v>31325</v>
      </c>
      <c r="Q16" s="44">
        <v>38935</v>
      </c>
      <c r="R16" s="45">
        <v>-19.545396173109001</v>
      </c>
      <c r="S16" s="44">
        <v>15.894868711891499</v>
      </c>
      <c r="T16" s="44">
        <v>15.9736484422756</v>
      </c>
      <c r="U16" s="47">
        <v>-0.49562995336471899</v>
      </c>
    </row>
    <row r="17" spans="1:21" ht="12" thickBot="1">
      <c r="A17" s="66"/>
      <c r="B17" s="68" t="s">
        <v>15</v>
      </c>
      <c r="C17" s="69"/>
      <c r="D17" s="44">
        <v>925324.43070000003</v>
      </c>
      <c r="E17" s="44">
        <v>2528104</v>
      </c>
      <c r="F17" s="45">
        <v>36.601517607661698</v>
      </c>
      <c r="G17" s="46"/>
      <c r="H17" s="46"/>
      <c r="I17" s="44">
        <v>-236232.1845</v>
      </c>
      <c r="J17" s="45">
        <v>-25.529660372340199</v>
      </c>
      <c r="K17" s="46"/>
      <c r="L17" s="46"/>
      <c r="M17" s="46"/>
      <c r="N17" s="44">
        <v>39749704.9287</v>
      </c>
      <c r="O17" s="44">
        <v>220406970.87819999</v>
      </c>
      <c r="P17" s="44">
        <v>14048</v>
      </c>
      <c r="Q17" s="44">
        <v>15141</v>
      </c>
      <c r="R17" s="45">
        <v>-7.2188098540386996</v>
      </c>
      <c r="S17" s="44">
        <v>65.868766422266503</v>
      </c>
      <c r="T17" s="44">
        <v>61.166067551680896</v>
      </c>
      <c r="U17" s="47">
        <v>7.1394974067647201</v>
      </c>
    </row>
    <row r="18" spans="1:21" ht="12" thickBot="1">
      <c r="A18" s="66"/>
      <c r="B18" s="68" t="s">
        <v>16</v>
      </c>
      <c r="C18" s="69"/>
      <c r="D18" s="44">
        <v>1212952.3255</v>
      </c>
      <c r="E18" s="44">
        <v>1422871</v>
      </c>
      <c r="F18" s="45">
        <v>85.246823183549296</v>
      </c>
      <c r="G18" s="46"/>
      <c r="H18" s="46"/>
      <c r="I18" s="44">
        <v>182098.1686</v>
      </c>
      <c r="J18" s="45">
        <v>15.0128051013824</v>
      </c>
      <c r="K18" s="46"/>
      <c r="L18" s="46"/>
      <c r="M18" s="46"/>
      <c r="N18" s="44">
        <v>38742787.2764</v>
      </c>
      <c r="O18" s="44">
        <v>532982303.91070002</v>
      </c>
      <c r="P18" s="44">
        <v>66276</v>
      </c>
      <c r="Q18" s="44">
        <v>66124</v>
      </c>
      <c r="R18" s="45">
        <v>0.22987115117052401</v>
      </c>
      <c r="S18" s="44">
        <v>18.301531859194899</v>
      </c>
      <c r="T18" s="44">
        <v>17.696389105317301</v>
      </c>
      <c r="U18" s="47">
        <v>3.3065142225980799</v>
      </c>
    </row>
    <row r="19" spans="1:21" ht="12" thickBot="1">
      <c r="A19" s="66"/>
      <c r="B19" s="68" t="s">
        <v>17</v>
      </c>
      <c r="C19" s="69"/>
      <c r="D19" s="44">
        <v>696080.47499999998</v>
      </c>
      <c r="E19" s="44">
        <v>623332</v>
      </c>
      <c r="F19" s="45">
        <v>111.670903306745</v>
      </c>
      <c r="G19" s="46"/>
      <c r="H19" s="46"/>
      <c r="I19" s="44">
        <v>45299.1224</v>
      </c>
      <c r="J19" s="45">
        <v>6.5077421400162097</v>
      </c>
      <c r="K19" s="46"/>
      <c r="L19" s="46"/>
      <c r="M19" s="46"/>
      <c r="N19" s="44">
        <v>16862911.039500002</v>
      </c>
      <c r="O19" s="44">
        <v>173804913.44679999</v>
      </c>
      <c r="P19" s="44">
        <v>11267</v>
      </c>
      <c r="Q19" s="44">
        <v>9884</v>
      </c>
      <c r="R19" s="45">
        <v>13.992310805341999</v>
      </c>
      <c r="S19" s="44">
        <v>61.780462856128501</v>
      </c>
      <c r="T19" s="44">
        <v>44.235849919061103</v>
      </c>
      <c r="U19" s="47">
        <v>28.398319025100999</v>
      </c>
    </row>
    <row r="20" spans="1:21" ht="12" thickBot="1">
      <c r="A20" s="66"/>
      <c r="B20" s="68" t="s">
        <v>18</v>
      </c>
      <c r="C20" s="69"/>
      <c r="D20" s="44">
        <v>660270.10080000001</v>
      </c>
      <c r="E20" s="44">
        <v>1359035</v>
      </c>
      <c r="F20" s="45">
        <v>48.583745142693203</v>
      </c>
      <c r="G20" s="46"/>
      <c r="H20" s="46"/>
      <c r="I20" s="44">
        <v>63285.027300000002</v>
      </c>
      <c r="J20" s="45">
        <v>9.5847180151459597</v>
      </c>
      <c r="K20" s="46"/>
      <c r="L20" s="46"/>
      <c r="M20" s="46"/>
      <c r="N20" s="44">
        <v>27758316.6699</v>
      </c>
      <c r="O20" s="44">
        <v>257972728.49520001</v>
      </c>
      <c r="P20" s="44">
        <v>31163</v>
      </c>
      <c r="Q20" s="44">
        <v>32859</v>
      </c>
      <c r="R20" s="45">
        <v>-5.1614473964515</v>
      </c>
      <c r="S20" s="44">
        <v>21.187629586368502</v>
      </c>
      <c r="T20" s="44">
        <v>24.166544727471901</v>
      </c>
      <c r="U20" s="47">
        <v>-14.0596904857164</v>
      </c>
    </row>
    <row r="21" spans="1:21" ht="12" thickBot="1">
      <c r="A21" s="66"/>
      <c r="B21" s="68" t="s">
        <v>19</v>
      </c>
      <c r="C21" s="69"/>
      <c r="D21" s="44">
        <v>310750.5036</v>
      </c>
      <c r="E21" s="44">
        <v>420531</v>
      </c>
      <c r="F21" s="45">
        <v>73.894791014217702</v>
      </c>
      <c r="G21" s="46"/>
      <c r="H21" s="46"/>
      <c r="I21" s="44">
        <v>35402.723100000003</v>
      </c>
      <c r="J21" s="45">
        <v>11.3926518830588</v>
      </c>
      <c r="K21" s="46"/>
      <c r="L21" s="46"/>
      <c r="M21" s="46"/>
      <c r="N21" s="44">
        <v>9083777.6446000002</v>
      </c>
      <c r="O21" s="44">
        <v>103967848.4628</v>
      </c>
      <c r="P21" s="44">
        <v>29052</v>
      </c>
      <c r="Q21" s="44">
        <v>27711</v>
      </c>
      <c r="R21" s="45">
        <v>4.8392335173757601</v>
      </c>
      <c r="S21" s="44">
        <v>10.696354935976901</v>
      </c>
      <c r="T21" s="44">
        <v>10.9705787990329</v>
      </c>
      <c r="U21" s="47">
        <v>-2.5637131966672499</v>
      </c>
    </row>
    <row r="22" spans="1:21" ht="12" thickBot="1">
      <c r="A22" s="66"/>
      <c r="B22" s="68" t="s">
        <v>20</v>
      </c>
      <c r="C22" s="69"/>
      <c r="D22" s="44">
        <v>784300.19889999996</v>
      </c>
      <c r="E22" s="44">
        <v>985005</v>
      </c>
      <c r="F22" s="45">
        <v>79.6239814924797</v>
      </c>
      <c r="G22" s="46"/>
      <c r="H22" s="46"/>
      <c r="I22" s="44">
        <v>105958.6059</v>
      </c>
      <c r="J22" s="45">
        <v>13.509955250376001</v>
      </c>
      <c r="K22" s="46"/>
      <c r="L22" s="46"/>
      <c r="M22" s="46"/>
      <c r="N22" s="44">
        <v>27081786.534499999</v>
      </c>
      <c r="O22" s="44">
        <v>298447791.58609998</v>
      </c>
      <c r="P22" s="44">
        <v>51488</v>
      </c>
      <c r="Q22" s="44">
        <v>57630</v>
      </c>
      <c r="R22" s="45">
        <v>-10.657643588408799</v>
      </c>
      <c r="S22" s="44">
        <v>15.232679437927301</v>
      </c>
      <c r="T22" s="44">
        <v>14.910556954711099</v>
      </c>
      <c r="U22" s="47">
        <v>2.114680378648</v>
      </c>
    </row>
    <row r="23" spans="1:21" ht="12" thickBot="1">
      <c r="A23" s="66"/>
      <c r="B23" s="68" t="s">
        <v>21</v>
      </c>
      <c r="C23" s="69"/>
      <c r="D23" s="44">
        <v>1926329.5726999999</v>
      </c>
      <c r="E23" s="44">
        <v>2173601</v>
      </c>
      <c r="F23" s="45">
        <v>88.623881416138502</v>
      </c>
      <c r="G23" s="46"/>
      <c r="H23" s="46"/>
      <c r="I23" s="44">
        <v>116666.564</v>
      </c>
      <c r="J23" s="45">
        <v>6.05641763763595</v>
      </c>
      <c r="K23" s="46"/>
      <c r="L23" s="46"/>
      <c r="M23" s="46"/>
      <c r="N23" s="44">
        <v>62508213.568400003</v>
      </c>
      <c r="O23" s="44">
        <v>640941031.07869995</v>
      </c>
      <c r="P23" s="44">
        <v>64395</v>
      </c>
      <c r="Q23" s="44">
        <v>68720</v>
      </c>
      <c r="R23" s="45">
        <v>-6.2936554132712503</v>
      </c>
      <c r="S23" s="44">
        <v>29.9142724233248</v>
      </c>
      <c r="T23" s="44">
        <v>29.988907729918498</v>
      </c>
      <c r="U23" s="47">
        <v>-0.24949731532000999</v>
      </c>
    </row>
    <row r="24" spans="1:21" ht="12" thickBot="1">
      <c r="A24" s="66"/>
      <c r="B24" s="68" t="s">
        <v>22</v>
      </c>
      <c r="C24" s="69"/>
      <c r="D24" s="44">
        <v>249368.0759</v>
      </c>
      <c r="E24" s="44">
        <v>346816</v>
      </c>
      <c r="F24" s="45">
        <v>71.902125593974901</v>
      </c>
      <c r="G24" s="46"/>
      <c r="H24" s="46"/>
      <c r="I24" s="44">
        <v>42301.671499999997</v>
      </c>
      <c r="J24" s="45">
        <v>16.963547297434999</v>
      </c>
      <c r="K24" s="46"/>
      <c r="L24" s="46"/>
      <c r="M24" s="46"/>
      <c r="N24" s="44">
        <v>8122662.7213000003</v>
      </c>
      <c r="O24" s="44">
        <v>79087676.156000003</v>
      </c>
      <c r="P24" s="44">
        <v>29825</v>
      </c>
      <c r="Q24" s="44">
        <v>27899</v>
      </c>
      <c r="R24" s="45">
        <v>6.9034732427685697</v>
      </c>
      <c r="S24" s="44">
        <v>8.3610419413243893</v>
      </c>
      <c r="T24" s="44">
        <v>8.1267229327216004</v>
      </c>
      <c r="U24" s="47">
        <v>2.8025096662255802</v>
      </c>
    </row>
    <row r="25" spans="1:21" ht="12" thickBot="1">
      <c r="A25" s="66"/>
      <c r="B25" s="68" t="s">
        <v>23</v>
      </c>
      <c r="C25" s="69"/>
      <c r="D25" s="44">
        <v>202835.1318</v>
      </c>
      <c r="E25" s="44">
        <v>257717</v>
      </c>
      <c r="F25" s="45">
        <v>78.704599153334797</v>
      </c>
      <c r="G25" s="46"/>
      <c r="H25" s="46"/>
      <c r="I25" s="44">
        <v>21858.233499999998</v>
      </c>
      <c r="J25" s="45">
        <v>10.7763548188253</v>
      </c>
      <c r="K25" s="46"/>
      <c r="L25" s="46"/>
      <c r="M25" s="46"/>
      <c r="N25" s="44">
        <v>6489885.8603999997</v>
      </c>
      <c r="O25" s="44">
        <v>64762745.903399996</v>
      </c>
      <c r="P25" s="44">
        <v>16141</v>
      </c>
      <c r="Q25" s="44">
        <v>15041</v>
      </c>
      <c r="R25" s="45">
        <v>7.3133435276909697</v>
      </c>
      <c r="S25" s="44">
        <v>12.5664538628338</v>
      </c>
      <c r="T25" s="44">
        <v>12.302292061697999</v>
      </c>
      <c r="U25" s="47">
        <v>2.10211889542704</v>
      </c>
    </row>
    <row r="26" spans="1:21" ht="12" thickBot="1">
      <c r="A26" s="66"/>
      <c r="B26" s="68" t="s">
        <v>24</v>
      </c>
      <c r="C26" s="69"/>
      <c r="D26" s="44">
        <v>360337.64159999997</v>
      </c>
      <c r="E26" s="44">
        <v>545983</v>
      </c>
      <c r="F26" s="45">
        <v>65.997959936481493</v>
      </c>
      <c r="G26" s="46"/>
      <c r="H26" s="46"/>
      <c r="I26" s="44">
        <v>84293.025399999999</v>
      </c>
      <c r="J26" s="45">
        <v>23.3927893366109</v>
      </c>
      <c r="K26" s="46"/>
      <c r="L26" s="46"/>
      <c r="M26" s="46"/>
      <c r="N26" s="44">
        <v>11224449.8846</v>
      </c>
      <c r="O26" s="44">
        <v>144297330.84310001</v>
      </c>
      <c r="P26" s="44">
        <v>29394</v>
      </c>
      <c r="Q26" s="44">
        <v>29920</v>
      </c>
      <c r="R26" s="45">
        <v>-1.75802139037433</v>
      </c>
      <c r="S26" s="44">
        <v>12.258884180445</v>
      </c>
      <c r="T26" s="44">
        <v>12.118300203877</v>
      </c>
      <c r="U26" s="47">
        <v>1.14679259954376</v>
      </c>
    </row>
    <row r="27" spans="1:21" ht="12" thickBot="1">
      <c r="A27" s="66"/>
      <c r="B27" s="68" t="s">
        <v>25</v>
      </c>
      <c r="C27" s="69"/>
      <c r="D27" s="44">
        <v>189853.1819</v>
      </c>
      <c r="E27" s="44">
        <v>306439</v>
      </c>
      <c r="F27" s="45">
        <v>61.954640858376401</v>
      </c>
      <c r="G27" s="46"/>
      <c r="H27" s="46"/>
      <c r="I27" s="44">
        <v>55138.809300000001</v>
      </c>
      <c r="J27" s="45">
        <v>29.042868151160501</v>
      </c>
      <c r="K27" s="46"/>
      <c r="L27" s="46"/>
      <c r="M27" s="46"/>
      <c r="N27" s="44">
        <v>7457717.4868999999</v>
      </c>
      <c r="O27" s="44">
        <v>66928032.8081</v>
      </c>
      <c r="P27" s="44">
        <v>29995</v>
      </c>
      <c r="Q27" s="44">
        <v>28763</v>
      </c>
      <c r="R27" s="45">
        <v>4.2832806035531901</v>
      </c>
      <c r="S27" s="44">
        <v>6.3294943123853997</v>
      </c>
      <c r="T27" s="44">
        <v>6.1731594896220798</v>
      </c>
      <c r="U27" s="47">
        <v>2.4699417528095799</v>
      </c>
    </row>
    <row r="28" spans="1:21" ht="12" thickBot="1">
      <c r="A28" s="66"/>
      <c r="B28" s="68" t="s">
        <v>26</v>
      </c>
      <c r="C28" s="69"/>
      <c r="D28" s="44">
        <v>827705.98670000001</v>
      </c>
      <c r="E28" s="44">
        <v>973687</v>
      </c>
      <c r="F28" s="45">
        <v>85.007398342588502</v>
      </c>
      <c r="G28" s="46"/>
      <c r="H28" s="46"/>
      <c r="I28" s="44">
        <v>48090.194499999998</v>
      </c>
      <c r="J28" s="45">
        <v>5.8100575896197002</v>
      </c>
      <c r="K28" s="46"/>
      <c r="L28" s="46"/>
      <c r="M28" s="46"/>
      <c r="N28" s="44">
        <v>25170905.413800001</v>
      </c>
      <c r="O28" s="44">
        <v>225319609.85420001</v>
      </c>
      <c r="P28" s="44">
        <v>47391</v>
      </c>
      <c r="Q28" s="44">
        <v>44469</v>
      </c>
      <c r="R28" s="45">
        <v>6.5708695945490199</v>
      </c>
      <c r="S28" s="44">
        <v>17.4654678462155</v>
      </c>
      <c r="T28" s="44">
        <v>17.517301227821601</v>
      </c>
      <c r="U28" s="47">
        <v>-0.29677637073625002</v>
      </c>
    </row>
    <row r="29" spans="1:21" ht="12" thickBot="1">
      <c r="A29" s="66"/>
      <c r="B29" s="68" t="s">
        <v>27</v>
      </c>
      <c r="C29" s="69"/>
      <c r="D29" s="44">
        <v>611478.52769999998</v>
      </c>
      <c r="E29" s="44">
        <v>613587</v>
      </c>
      <c r="F29" s="45">
        <v>99.656369463499104</v>
      </c>
      <c r="G29" s="46"/>
      <c r="H29" s="46"/>
      <c r="I29" s="44">
        <v>90153.698699999994</v>
      </c>
      <c r="J29" s="45">
        <v>14.7435591956273</v>
      </c>
      <c r="K29" s="46"/>
      <c r="L29" s="46"/>
      <c r="M29" s="46"/>
      <c r="N29" s="44">
        <v>17214628.727400001</v>
      </c>
      <c r="O29" s="44">
        <v>162666159.31479999</v>
      </c>
      <c r="P29" s="44">
        <v>91747</v>
      </c>
      <c r="Q29" s="44">
        <v>90132</v>
      </c>
      <c r="R29" s="45">
        <v>1.79181644698887</v>
      </c>
      <c r="S29" s="44">
        <v>6.6648340294505504</v>
      </c>
      <c r="T29" s="44">
        <v>6.5326579139484302</v>
      </c>
      <c r="U29" s="47">
        <v>1.9831869018502699</v>
      </c>
    </row>
    <row r="30" spans="1:21" ht="12" thickBot="1">
      <c r="A30" s="66"/>
      <c r="B30" s="68" t="s">
        <v>28</v>
      </c>
      <c r="C30" s="69"/>
      <c r="D30" s="44">
        <v>849531.3395</v>
      </c>
      <c r="E30" s="44">
        <v>995982</v>
      </c>
      <c r="F30" s="45">
        <v>85.295852686092701</v>
      </c>
      <c r="G30" s="46"/>
      <c r="H30" s="46"/>
      <c r="I30" s="44">
        <v>122713.07150000001</v>
      </c>
      <c r="J30" s="45">
        <v>14.444796300537201</v>
      </c>
      <c r="K30" s="46"/>
      <c r="L30" s="46"/>
      <c r="M30" s="46"/>
      <c r="N30" s="44">
        <v>30639823.329700001</v>
      </c>
      <c r="O30" s="44">
        <v>305110051.04979998</v>
      </c>
      <c r="P30" s="44">
        <v>60895</v>
      </c>
      <c r="Q30" s="44">
        <v>66903</v>
      </c>
      <c r="R30" s="45">
        <v>-8.9801653139620097</v>
      </c>
      <c r="S30" s="44">
        <v>13.950756868379999</v>
      </c>
      <c r="T30" s="44">
        <v>14.035716254876499</v>
      </c>
      <c r="U30" s="47">
        <v>-0.608994818689924</v>
      </c>
    </row>
    <row r="31" spans="1:21" ht="12" thickBot="1">
      <c r="A31" s="66"/>
      <c r="B31" s="68" t="s">
        <v>29</v>
      </c>
      <c r="C31" s="69"/>
      <c r="D31" s="44">
        <v>994603.99250000005</v>
      </c>
      <c r="E31" s="44">
        <v>780933</v>
      </c>
      <c r="F31" s="45">
        <v>127.360989034911</v>
      </c>
      <c r="G31" s="46"/>
      <c r="H31" s="46"/>
      <c r="I31" s="44">
        <v>25161.767400000001</v>
      </c>
      <c r="J31" s="45">
        <v>2.5298277092930501</v>
      </c>
      <c r="K31" s="46"/>
      <c r="L31" s="46"/>
      <c r="M31" s="46"/>
      <c r="N31" s="44">
        <v>24235544.701200001</v>
      </c>
      <c r="O31" s="44">
        <v>235870452.8617</v>
      </c>
      <c r="P31" s="44">
        <v>34083</v>
      </c>
      <c r="Q31" s="44">
        <v>36057</v>
      </c>
      <c r="R31" s="45">
        <v>-5.4746651135701798</v>
      </c>
      <c r="S31" s="44">
        <v>29.181820629052599</v>
      </c>
      <c r="T31" s="44">
        <v>31.098909992511899</v>
      </c>
      <c r="U31" s="47">
        <v>-6.5694645575014299</v>
      </c>
    </row>
    <row r="32" spans="1:21" ht="12" thickBot="1">
      <c r="A32" s="66"/>
      <c r="B32" s="68" t="s">
        <v>30</v>
      </c>
      <c r="C32" s="69"/>
      <c r="D32" s="44">
        <v>104932.4681</v>
      </c>
      <c r="E32" s="44">
        <v>128267</v>
      </c>
      <c r="F32" s="45">
        <v>81.8078446521709</v>
      </c>
      <c r="G32" s="46"/>
      <c r="H32" s="46"/>
      <c r="I32" s="44">
        <v>27619.1139</v>
      </c>
      <c r="J32" s="45">
        <v>26.320846540728599</v>
      </c>
      <c r="K32" s="46"/>
      <c r="L32" s="46"/>
      <c r="M32" s="46"/>
      <c r="N32" s="44">
        <v>3183653.1661999999</v>
      </c>
      <c r="O32" s="44">
        <v>37155544.699600004</v>
      </c>
      <c r="P32" s="44">
        <v>23841</v>
      </c>
      <c r="Q32" s="44">
        <v>23143</v>
      </c>
      <c r="R32" s="45">
        <v>3.0160307652421898</v>
      </c>
      <c r="S32" s="44">
        <v>4.4013450820015896</v>
      </c>
      <c r="T32" s="44">
        <v>4.3906542194184004</v>
      </c>
      <c r="U32" s="47">
        <v>0.24289989500967599</v>
      </c>
    </row>
    <row r="33" spans="1:21" ht="12" thickBot="1">
      <c r="A33" s="66"/>
      <c r="B33" s="68" t="s">
        <v>31</v>
      </c>
      <c r="C33" s="69"/>
      <c r="D33" s="44">
        <v>95.213899999999995</v>
      </c>
      <c r="E33" s="46"/>
      <c r="F33" s="46"/>
      <c r="G33" s="46"/>
      <c r="H33" s="46"/>
      <c r="I33" s="44">
        <v>20.244299999999999</v>
      </c>
      <c r="J33" s="45">
        <v>21.261916589909699</v>
      </c>
      <c r="K33" s="46"/>
      <c r="L33" s="46"/>
      <c r="M33" s="46"/>
      <c r="N33" s="44">
        <v>2900.0158999999999</v>
      </c>
      <c r="O33" s="44">
        <v>27913.221699999998</v>
      </c>
      <c r="P33" s="44">
        <v>21</v>
      </c>
      <c r="Q33" s="44">
        <v>20</v>
      </c>
      <c r="R33" s="45">
        <v>5</v>
      </c>
      <c r="S33" s="44">
        <v>4.5339952380952404</v>
      </c>
      <c r="T33" s="44">
        <v>4.8718000000000004</v>
      </c>
      <c r="U33" s="47">
        <v>-7.4504877964246798</v>
      </c>
    </row>
    <row r="34" spans="1:21" ht="12" thickBot="1">
      <c r="A34" s="66"/>
      <c r="B34" s="68" t="s">
        <v>40</v>
      </c>
      <c r="C34" s="69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4">
        <v>25.9</v>
      </c>
      <c r="P34" s="46"/>
      <c r="Q34" s="46"/>
      <c r="R34" s="46"/>
      <c r="S34" s="46"/>
      <c r="T34" s="46"/>
      <c r="U34" s="48"/>
    </row>
    <row r="35" spans="1:21" ht="12" thickBot="1">
      <c r="A35" s="66"/>
      <c r="B35" s="68" t="s">
        <v>32</v>
      </c>
      <c r="C35" s="69"/>
      <c r="D35" s="44">
        <v>108668.9197</v>
      </c>
      <c r="E35" s="44">
        <v>224355</v>
      </c>
      <c r="F35" s="45">
        <v>48.436147935191997</v>
      </c>
      <c r="G35" s="46"/>
      <c r="H35" s="46"/>
      <c r="I35" s="44">
        <v>22061.704900000001</v>
      </c>
      <c r="J35" s="45">
        <v>20.301761498048698</v>
      </c>
      <c r="K35" s="46"/>
      <c r="L35" s="46"/>
      <c r="M35" s="46"/>
      <c r="N35" s="44">
        <v>4641464.3507000003</v>
      </c>
      <c r="O35" s="44">
        <v>36606145.0185</v>
      </c>
      <c r="P35" s="44">
        <v>8707</v>
      </c>
      <c r="Q35" s="44">
        <v>8030</v>
      </c>
      <c r="R35" s="45">
        <v>8.4308841843088391</v>
      </c>
      <c r="S35" s="44">
        <v>12.480638532215499</v>
      </c>
      <c r="T35" s="44">
        <v>12.614600747198001</v>
      </c>
      <c r="U35" s="47">
        <v>-1.07336026627772</v>
      </c>
    </row>
    <row r="36" spans="1:21" ht="12" thickBot="1">
      <c r="A36" s="66"/>
      <c r="B36" s="68" t="s">
        <v>41</v>
      </c>
      <c r="C36" s="69"/>
      <c r="D36" s="46"/>
      <c r="E36" s="44">
        <v>690242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8"/>
    </row>
    <row r="37" spans="1:21" ht="12" thickBot="1">
      <c r="A37" s="66"/>
      <c r="B37" s="68" t="s">
        <v>42</v>
      </c>
      <c r="C37" s="69"/>
      <c r="D37" s="46"/>
      <c r="E37" s="44">
        <v>247808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8"/>
    </row>
    <row r="38" spans="1:21" ht="12" thickBot="1">
      <c r="A38" s="66"/>
      <c r="B38" s="68" t="s">
        <v>43</v>
      </c>
      <c r="C38" s="69"/>
      <c r="D38" s="46"/>
      <c r="E38" s="44">
        <v>266952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8"/>
    </row>
    <row r="39" spans="1:21" ht="12" customHeight="1" thickBot="1">
      <c r="A39" s="66"/>
      <c r="B39" s="68" t="s">
        <v>33</v>
      </c>
      <c r="C39" s="69"/>
      <c r="D39" s="44">
        <v>222452.13630000001</v>
      </c>
      <c r="E39" s="44">
        <v>371996</v>
      </c>
      <c r="F39" s="45">
        <v>59.799604377466402</v>
      </c>
      <c r="G39" s="46"/>
      <c r="H39" s="46"/>
      <c r="I39" s="44">
        <v>11509.114</v>
      </c>
      <c r="J39" s="45">
        <v>5.17374847076261</v>
      </c>
      <c r="K39" s="46"/>
      <c r="L39" s="46"/>
      <c r="M39" s="46"/>
      <c r="N39" s="44">
        <v>9951448.8786999993</v>
      </c>
      <c r="O39" s="44">
        <v>96359381.804499999</v>
      </c>
      <c r="P39" s="44">
        <v>409</v>
      </c>
      <c r="Q39" s="44">
        <v>423</v>
      </c>
      <c r="R39" s="45">
        <v>-3.3096926713947998</v>
      </c>
      <c r="S39" s="44">
        <v>543.89275378973105</v>
      </c>
      <c r="T39" s="44">
        <v>514.31674444444502</v>
      </c>
      <c r="U39" s="47">
        <v>5.4378384597344098</v>
      </c>
    </row>
    <row r="40" spans="1:21" ht="12" thickBot="1">
      <c r="A40" s="66"/>
      <c r="B40" s="68" t="s">
        <v>34</v>
      </c>
      <c r="C40" s="69"/>
      <c r="D40" s="44">
        <v>316878.85700000002</v>
      </c>
      <c r="E40" s="44">
        <v>447388</v>
      </c>
      <c r="F40" s="45">
        <v>70.828644711078496</v>
      </c>
      <c r="G40" s="46"/>
      <c r="H40" s="46"/>
      <c r="I40" s="44">
        <v>19063.995699999999</v>
      </c>
      <c r="J40" s="45">
        <v>6.0161778796115799</v>
      </c>
      <c r="K40" s="46"/>
      <c r="L40" s="46"/>
      <c r="M40" s="46"/>
      <c r="N40" s="44">
        <v>9804314.5949000008</v>
      </c>
      <c r="O40" s="44">
        <v>122375600.40790001</v>
      </c>
      <c r="P40" s="44">
        <v>1782</v>
      </c>
      <c r="Q40" s="44">
        <v>1694</v>
      </c>
      <c r="R40" s="45">
        <v>5.1948051948052001</v>
      </c>
      <c r="S40" s="44">
        <v>177.82202974186299</v>
      </c>
      <c r="T40" s="44">
        <v>179.49625667060201</v>
      </c>
      <c r="U40" s="47">
        <v>-0.94151828722765796</v>
      </c>
    </row>
    <row r="41" spans="1:21" ht="12" thickBot="1">
      <c r="A41" s="66"/>
      <c r="B41" s="68" t="s">
        <v>44</v>
      </c>
      <c r="C41" s="69"/>
      <c r="D41" s="46"/>
      <c r="E41" s="44">
        <v>222301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8"/>
    </row>
    <row r="42" spans="1:21" ht="12" thickBot="1">
      <c r="A42" s="66"/>
      <c r="B42" s="68" t="s">
        <v>45</v>
      </c>
      <c r="C42" s="69"/>
      <c r="D42" s="46"/>
      <c r="E42" s="44">
        <v>83332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8"/>
    </row>
    <row r="43" spans="1:21" ht="12" thickBot="1">
      <c r="A43" s="67"/>
      <c r="B43" s="68" t="s">
        <v>35</v>
      </c>
      <c r="C43" s="69"/>
      <c r="D43" s="49">
        <v>21291.472000000002</v>
      </c>
      <c r="E43" s="50"/>
      <c r="F43" s="50"/>
      <c r="G43" s="50"/>
      <c r="H43" s="50"/>
      <c r="I43" s="49">
        <v>3285.6745000000001</v>
      </c>
      <c r="J43" s="51">
        <v>15.4318804261161</v>
      </c>
      <c r="K43" s="50"/>
      <c r="L43" s="50"/>
      <c r="M43" s="50"/>
      <c r="N43" s="49">
        <v>1725238.7489</v>
      </c>
      <c r="O43" s="49">
        <v>13420359.171499999</v>
      </c>
      <c r="P43" s="49">
        <v>67</v>
      </c>
      <c r="Q43" s="49">
        <v>51</v>
      </c>
      <c r="R43" s="51">
        <v>31.372549019607799</v>
      </c>
      <c r="S43" s="49">
        <v>317.78316417910497</v>
      </c>
      <c r="T43" s="49">
        <v>451.96896666666697</v>
      </c>
      <c r="U43" s="52">
        <v>-42.225585749386703</v>
      </c>
    </row>
  </sheetData>
  <mergeCells count="41">
    <mergeCell ref="B19:C19"/>
    <mergeCell ref="B20:C20"/>
    <mergeCell ref="B36:C36"/>
    <mergeCell ref="B25:C25"/>
    <mergeCell ref="B26:C26"/>
    <mergeCell ref="B27:C27"/>
    <mergeCell ref="B28:C28"/>
    <mergeCell ref="B29:C29"/>
    <mergeCell ref="B30:C30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70" t="s">
        <v>53</v>
      </c>
      <c r="B1" s="71" t="s">
        <v>36</v>
      </c>
      <c r="C1" s="70" t="s">
        <v>37</v>
      </c>
      <c r="D1" s="70" t="s">
        <v>38</v>
      </c>
      <c r="E1" s="70" t="s">
        <v>39</v>
      </c>
      <c r="F1" s="70" t="s">
        <v>46</v>
      </c>
      <c r="G1" s="70" t="s">
        <v>39</v>
      </c>
      <c r="H1" s="70" t="s">
        <v>47</v>
      </c>
    </row>
    <row r="2" spans="1:8" ht="14.25">
      <c r="A2" s="72">
        <v>1</v>
      </c>
      <c r="B2" s="73">
        <v>12</v>
      </c>
      <c r="C2" s="72">
        <v>54671</v>
      </c>
      <c r="D2" s="72">
        <v>593214.32639316202</v>
      </c>
      <c r="E2" s="72">
        <v>489591.772437607</v>
      </c>
      <c r="F2" s="72">
        <v>103622.553955556</v>
      </c>
      <c r="G2" s="72">
        <v>489591.772437607</v>
      </c>
      <c r="H2" s="72">
        <v>0.17467978999360501</v>
      </c>
    </row>
    <row r="3" spans="1:8" ht="14.25">
      <c r="A3" s="72">
        <v>2</v>
      </c>
      <c r="B3" s="73">
        <v>13</v>
      </c>
      <c r="C3" s="72">
        <v>8709.8559999999998</v>
      </c>
      <c r="D3" s="72">
        <v>65114.252561447698</v>
      </c>
      <c r="E3" s="72">
        <v>50888.6980147871</v>
      </c>
      <c r="F3" s="72">
        <v>14225.5545466606</v>
      </c>
      <c r="G3" s="72">
        <v>50888.6980147871</v>
      </c>
      <c r="H3" s="72">
        <v>0.21847067250347499</v>
      </c>
    </row>
    <row r="4" spans="1:8" ht="14.25">
      <c r="A4" s="72">
        <v>3</v>
      </c>
      <c r="B4" s="73">
        <v>14</v>
      </c>
      <c r="C4" s="72">
        <v>85386</v>
      </c>
      <c r="D4" s="72">
        <v>78886.161355555596</v>
      </c>
      <c r="E4" s="72">
        <v>59245.470271794897</v>
      </c>
      <c r="F4" s="72">
        <v>19640.691083760699</v>
      </c>
      <c r="G4" s="72">
        <v>59245.470271794897</v>
      </c>
      <c r="H4" s="72">
        <v>0.24897511485235299</v>
      </c>
    </row>
    <row r="5" spans="1:8" ht="14.25">
      <c r="A5" s="72">
        <v>4</v>
      </c>
      <c r="B5" s="73">
        <v>15</v>
      </c>
      <c r="C5" s="72">
        <v>2818</v>
      </c>
      <c r="D5" s="72">
        <v>42753.625409333603</v>
      </c>
      <c r="E5" s="72">
        <v>32337.952069034101</v>
      </c>
      <c r="F5" s="72">
        <v>10415.6733402995</v>
      </c>
      <c r="G5" s="72">
        <v>32337.952069034101</v>
      </c>
      <c r="H5" s="72">
        <v>0.24362082140584199</v>
      </c>
    </row>
    <row r="6" spans="1:8" ht="14.25">
      <c r="A6" s="72">
        <v>5</v>
      </c>
      <c r="B6" s="73">
        <v>16</v>
      </c>
      <c r="C6" s="72">
        <v>3043</v>
      </c>
      <c r="D6" s="72">
        <v>243098.252396581</v>
      </c>
      <c r="E6" s="72">
        <v>223571.812300855</v>
      </c>
      <c r="F6" s="72">
        <v>19526.440095726499</v>
      </c>
      <c r="G6" s="72">
        <v>223571.812300855</v>
      </c>
      <c r="H6" s="72">
        <v>8.0323243393258997E-2</v>
      </c>
    </row>
    <row r="7" spans="1:8" ht="14.25">
      <c r="A7" s="72">
        <v>6</v>
      </c>
      <c r="B7" s="73">
        <v>17</v>
      </c>
      <c r="C7" s="72">
        <v>16150</v>
      </c>
      <c r="D7" s="72">
        <v>264994.78646410297</v>
      </c>
      <c r="E7" s="72">
        <v>194157.28917692299</v>
      </c>
      <c r="F7" s="72">
        <v>70837.497287179503</v>
      </c>
      <c r="G7" s="72">
        <v>194157.28917692299</v>
      </c>
      <c r="H7" s="72">
        <v>0.267316569629099</v>
      </c>
    </row>
    <row r="8" spans="1:8" ht="14.25">
      <c r="A8" s="72">
        <v>7</v>
      </c>
      <c r="B8" s="73">
        <v>18</v>
      </c>
      <c r="C8" s="72">
        <v>83524</v>
      </c>
      <c r="D8" s="72">
        <v>261208.46484529899</v>
      </c>
      <c r="E8" s="72">
        <v>208184.53380170901</v>
      </c>
      <c r="F8" s="72">
        <v>53023.931043589699</v>
      </c>
      <c r="G8" s="72">
        <v>208184.53380170901</v>
      </c>
      <c r="H8" s="72">
        <v>0.202994688839786</v>
      </c>
    </row>
    <row r="9" spans="1:8" ht="14.25">
      <c r="A9" s="72">
        <v>8</v>
      </c>
      <c r="B9" s="73">
        <v>19</v>
      </c>
      <c r="C9" s="72">
        <v>33531</v>
      </c>
      <c r="D9" s="72">
        <v>173068.061423932</v>
      </c>
      <c r="E9" s="72">
        <v>147171.76648803399</v>
      </c>
      <c r="F9" s="72">
        <v>25896.2949358974</v>
      </c>
      <c r="G9" s="72">
        <v>147171.76648803399</v>
      </c>
      <c r="H9" s="72">
        <v>0.149630698598191</v>
      </c>
    </row>
    <row r="10" spans="1:8" ht="14.25">
      <c r="A10" s="72">
        <v>9</v>
      </c>
      <c r="B10" s="73">
        <v>21</v>
      </c>
      <c r="C10" s="72">
        <v>121877</v>
      </c>
      <c r="D10" s="72">
        <v>497906.65</v>
      </c>
      <c r="E10" s="72">
        <v>488784.14510000002</v>
      </c>
      <c r="F10" s="72">
        <v>9122.5048999999999</v>
      </c>
      <c r="G10" s="72">
        <v>488784.14510000002</v>
      </c>
      <c r="H10" s="72">
        <v>1.8321717333962099E-2</v>
      </c>
    </row>
    <row r="11" spans="1:8" ht="14.25">
      <c r="A11" s="72">
        <v>10</v>
      </c>
      <c r="B11" s="73">
        <v>22</v>
      </c>
      <c r="C11" s="72">
        <v>61155.300999999999</v>
      </c>
      <c r="D11" s="72">
        <v>925324.47040256404</v>
      </c>
      <c r="E11" s="72">
        <v>1161556.61408718</v>
      </c>
      <c r="F11" s="72">
        <v>-236232.143684615</v>
      </c>
      <c r="G11" s="72">
        <v>1161556.61408718</v>
      </c>
      <c r="H11" s="72">
        <v>-0.25529654866021401</v>
      </c>
    </row>
    <row r="12" spans="1:8" ht="14.25">
      <c r="A12" s="72">
        <v>11</v>
      </c>
      <c r="B12" s="73">
        <v>23</v>
      </c>
      <c r="C12" s="72">
        <v>155367.89799999999</v>
      </c>
      <c r="D12" s="72">
        <v>1212952.2811</v>
      </c>
      <c r="E12" s="72">
        <v>1030854.1376</v>
      </c>
      <c r="F12" s="72">
        <v>182098.14350000001</v>
      </c>
      <c r="G12" s="72">
        <v>1030854.1376</v>
      </c>
      <c r="H12" s="72">
        <v>0.15012803581593401</v>
      </c>
    </row>
    <row r="13" spans="1:8" ht="14.25">
      <c r="A13" s="72">
        <v>12</v>
      </c>
      <c r="B13" s="73">
        <v>24</v>
      </c>
      <c r="C13" s="72">
        <v>19988</v>
      </c>
      <c r="D13" s="72">
        <v>696080.45072393201</v>
      </c>
      <c r="E13" s="72">
        <v>650781.35225042701</v>
      </c>
      <c r="F13" s="72">
        <v>45299.098473504302</v>
      </c>
      <c r="G13" s="72">
        <v>650781.35225042701</v>
      </c>
      <c r="H13" s="72">
        <v>6.5077389296585894E-2</v>
      </c>
    </row>
    <row r="14" spans="1:8" ht="14.25">
      <c r="A14" s="72">
        <v>13</v>
      </c>
      <c r="B14" s="73">
        <v>25</v>
      </c>
      <c r="C14" s="72">
        <v>62761</v>
      </c>
      <c r="D14" s="72">
        <v>660270.0673</v>
      </c>
      <c r="E14" s="72">
        <v>596985.07350000006</v>
      </c>
      <c r="F14" s="72">
        <v>63284.993799999997</v>
      </c>
      <c r="G14" s="72">
        <v>596985.07350000006</v>
      </c>
      <c r="H14" s="72">
        <v>9.5847134277625604E-2</v>
      </c>
    </row>
    <row r="15" spans="1:8" ht="14.25">
      <c r="A15" s="72">
        <v>14</v>
      </c>
      <c r="B15" s="73">
        <v>26</v>
      </c>
      <c r="C15" s="72">
        <v>64182</v>
      </c>
      <c r="D15" s="72">
        <v>310750.30136105401</v>
      </c>
      <c r="E15" s="72">
        <v>275347.78034579102</v>
      </c>
      <c r="F15" s="72">
        <v>35402.521015263599</v>
      </c>
      <c r="G15" s="72">
        <v>275347.78034579102</v>
      </c>
      <c r="H15" s="72">
        <v>0.113925942662659</v>
      </c>
    </row>
    <row r="16" spans="1:8" ht="14.25">
      <c r="A16" s="72">
        <v>15</v>
      </c>
      <c r="B16" s="73">
        <v>27</v>
      </c>
      <c r="C16" s="72">
        <v>123624.219</v>
      </c>
      <c r="D16" s="72">
        <v>784300.35792566405</v>
      </c>
      <c r="E16" s="72">
        <v>678341.59141681402</v>
      </c>
      <c r="F16" s="72">
        <v>105958.76650885001</v>
      </c>
      <c r="G16" s="72">
        <v>678341.59141681402</v>
      </c>
      <c r="H16" s="72">
        <v>0.13509972989058899</v>
      </c>
    </row>
    <row r="17" spans="1:8" ht="14.25">
      <c r="A17" s="72">
        <v>16</v>
      </c>
      <c r="B17" s="73">
        <v>29</v>
      </c>
      <c r="C17" s="72">
        <v>161256</v>
      </c>
      <c r="D17" s="72">
        <v>1926330.43693333</v>
      </c>
      <c r="E17" s="72">
        <v>1809663.0334965801</v>
      </c>
      <c r="F17" s="72">
        <v>116667.40343675201</v>
      </c>
      <c r="G17" s="72">
        <v>1809663.0334965801</v>
      </c>
      <c r="H17" s="72">
        <v>6.05645849745714E-2</v>
      </c>
    </row>
    <row r="18" spans="1:8" ht="14.25">
      <c r="A18" s="72">
        <v>17</v>
      </c>
      <c r="B18" s="73">
        <v>31</v>
      </c>
      <c r="C18" s="72">
        <v>36243.610999999997</v>
      </c>
      <c r="D18" s="72">
        <v>249368.077490878</v>
      </c>
      <c r="E18" s="72">
        <v>207066.40564333001</v>
      </c>
      <c r="F18" s="72">
        <v>42301.671847548198</v>
      </c>
      <c r="G18" s="72">
        <v>207066.40564333001</v>
      </c>
      <c r="H18" s="72">
        <v>0.16963547328585199</v>
      </c>
    </row>
    <row r="19" spans="1:8" ht="14.25">
      <c r="A19" s="72">
        <v>18</v>
      </c>
      <c r="B19" s="73">
        <v>32</v>
      </c>
      <c r="C19" s="72">
        <v>12649.597</v>
      </c>
      <c r="D19" s="72">
        <v>202835.126821579</v>
      </c>
      <c r="E19" s="72">
        <v>180976.89992973601</v>
      </c>
      <c r="F19" s="72">
        <v>21858.226891843002</v>
      </c>
      <c r="G19" s="72">
        <v>180976.89992973601</v>
      </c>
      <c r="H19" s="72">
        <v>0.107763518254263</v>
      </c>
    </row>
    <row r="20" spans="1:8" ht="14.25">
      <c r="A20" s="72">
        <v>19</v>
      </c>
      <c r="B20" s="73">
        <v>33</v>
      </c>
      <c r="C20" s="72">
        <v>24821.816999999999</v>
      </c>
      <c r="D20" s="72">
        <v>360337.637777959</v>
      </c>
      <c r="E20" s="72">
        <v>276044.66860512301</v>
      </c>
      <c r="F20" s="72">
        <v>84292.969172836296</v>
      </c>
      <c r="G20" s="72">
        <v>276044.66860512301</v>
      </c>
      <c r="H20" s="72">
        <v>0.233927739807124</v>
      </c>
    </row>
    <row r="21" spans="1:8" ht="14.25">
      <c r="A21" s="72">
        <v>20</v>
      </c>
      <c r="B21" s="73">
        <v>34</v>
      </c>
      <c r="C21" s="72">
        <v>41416.417999999998</v>
      </c>
      <c r="D21" s="72">
        <v>189853.13665106299</v>
      </c>
      <c r="E21" s="72">
        <v>134714.38251241299</v>
      </c>
      <c r="F21" s="72">
        <v>55138.754138649798</v>
      </c>
      <c r="G21" s="72">
        <v>134714.38251241299</v>
      </c>
      <c r="H21" s="72">
        <v>0.29042846018389001</v>
      </c>
    </row>
    <row r="22" spans="1:8" ht="14.25">
      <c r="A22" s="72">
        <v>21</v>
      </c>
      <c r="B22" s="73">
        <v>35</v>
      </c>
      <c r="C22" s="72">
        <v>31907.437999999998</v>
      </c>
      <c r="D22" s="72">
        <v>827705.98603542103</v>
      </c>
      <c r="E22" s="72">
        <v>779615.78246735397</v>
      </c>
      <c r="F22" s="72">
        <v>48090.203568066398</v>
      </c>
      <c r="G22" s="72">
        <v>779615.78246735397</v>
      </c>
      <c r="H22" s="72">
        <v>5.8100586898508298E-2</v>
      </c>
    </row>
    <row r="23" spans="1:8" ht="14.25">
      <c r="A23" s="72">
        <v>22</v>
      </c>
      <c r="B23" s="73">
        <v>36</v>
      </c>
      <c r="C23" s="72">
        <v>105348.576</v>
      </c>
      <c r="D23" s="72">
        <v>611478.52748672594</v>
      </c>
      <c r="E23" s="72">
        <v>521324.80470934301</v>
      </c>
      <c r="F23" s="72">
        <v>90153.722777382602</v>
      </c>
      <c r="G23" s="72">
        <v>521324.80470934301</v>
      </c>
      <c r="H23" s="72">
        <v>0.14743563138337601</v>
      </c>
    </row>
    <row r="24" spans="1:8" ht="14.25">
      <c r="A24" s="72">
        <v>23</v>
      </c>
      <c r="B24" s="73">
        <v>37</v>
      </c>
      <c r="C24" s="72">
        <v>96266.104999999996</v>
      </c>
      <c r="D24" s="72">
        <v>849531.31597522099</v>
      </c>
      <c r="E24" s="72">
        <v>726818.25450886495</v>
      </c>
      <c r="F24" s="72">
        <v>122713.061466356</v>
      </c>
      <c r="G24" s="72">
        <v>726818.25450886495</v>
      </c>
      <c r="H24" s="72">
        <v>0.14444795519455</v>
      </c>
    </row>
    <row r="25" spans="1:8" ht="14.25">
      <c r="A25" s="72">
        <v>24</v>
      </c>
      <c r="B25" s="73">
        <v>38</v>
      </c>
      <c r="C25" s="72">
        <v>205753.443</v>
      </c>
      <c r="D25" s="72">
        <v>994604.02705752198</v>
      </c>
      <c r="E25" s="72">
        <v>969442.04060177004</v>
      </c>
      <c r="F25" s="72">
        <v>25161.986455752201</v>
      </c>
      <c r="G25" s="72">
        <v>969442.04060177004</v>
      </c>
      <c r="H25" s="72">
        <v>2.52984964581256E-2</v>
      </c>
    </row>
    <row r="26" spans="1:8" ht="14.25">
      <c r="A26" s="72">
        <v>25</v>
      </c>
      <c r="B26" s="73">
        <v>39</v>
      </c>
      <c r="C26" s="72">
        <v>70819.956999999995</v>
      </c>
      <c r="D26" s="72">
        <v>104932.38317097</v>
      </c>
      <c r="E26" s="72">
        <v>77313.366775996998</v>
      </c>
      <c r="F26" s="72">
        <v>27619.0163949735</v>
      </c>
      <c r="G26" s="72">
        <v>77313.366775996998</v>
      </c>
      <c r="H26" s="72">
        <v>0.26320774922239898</v>
      </c>
    </row>
    <row r="27" spans="1:8" ht="14.25">
      <c r="A27" s="72">
        <v>26</v>
      </c>
      <c r="B27" s="73">
        <v>40</v>
      </c>
      <c r="C27" s="72">
        <v>30</v>
      </c>
      <c r="D27" s="72">
        <v>95.213700000000003</v>
      </c>
      <c r="E27" s="72">
        <v>74.9696</v>
      </c>
      <c r="F27" s="72">
        <v>20.2441</v>
      </c>
      <c r="G27" s="72">
        <v>74.9696</v>
      </c>
      <c r="H27" s="72">
        <v>0.21261751197569301</v>
      </c>
    </row>
    <row r="28" spans="1:8" ht="14.25">
      <c r="A28" s="72">
        <v>27</v>
      </c>
      <c r="B28" s="73">
        <v>42</v>
      </c>
      <c r="C28" s="72">
        <v>6217.5529999999999</v>
      </c>
      <c r="D28" s="72">
        <v>108668.9184</v>
      </c>
      <c r="E28" s="72">
        <v>86607.213199999998</v>
      </c>
      <c r="F28" s="72">
        <v>22061.7052</v>
      </c>
      <c r="G28" s="72">
        <v>86607.213199999998</v>
      </c>
      <c r="H28" s="72">
        <v>0.203017620169853</v>
      </c>
    </row>
    <row r="29" spans="1:8" ht="14.25">
      <c r="A29" s="72">
        <v>28</v>
      </c>
      <c r="B29" s="73">
        <v>75</v>
      </c>
      <c r="C29" s="72">
        <v>433</v>
      </c>
      <c r="D29" s="72">
        <v>222452.13675213701</v>
      </c>
      <c r="E29" s="72">
        <v>210943.025641026</v>
      </c>
      <c r="F29" s="72">
        <v>11509.1111111111</v>
      </c>
      <c r="G29" s="72">
        <v>210943.025641026</v>
      </c>
      <c r="H29" s="72">
        <v>5.1737471615905098E-2</v>
      </c>
    </row>
    <row r="30" spans="1:8" ht="14.25">
      <c r="A30" s="72">
        <v>29</v>
      </c>
      <c r="B30" s="73">
        <v>76</v>
      </c>
      <c r="C30" s="72">
        <v>1850</v>
      </c>
      <c r="D30" s="72">
        <v>316878.85179829103</v>
      </c>
      <c r="E30" s="72">
        <v>297814.86404273502</v>
      </c>
      <c r="F30" s="72">
        <v>19063.987755555601</v>
      </c>
      <c r="G30" s="72">
        <v>297814.86404273502</v>
      </c>
      <c r="H30" s="72">
        <v>6.0161754712778202E-2</v>
      </c>
    </row>
    <row r="31" spans="1:8" ht="14.25">
      <c r="A31" s="72">
        <v>30</v>
      </c>
      <c r="B31" s="73">
        <v>99</v>
      </c>
      <c r="C31" s="72">
        <v>65</v>
      </c>
      <c r="D31" s="72">
        <v>21291.4722033129</v>
      </c>
      <c r="E31" s="72">
        <v>18005.7972921867</v>
      </c>
      <c r="F31" s="72">
        <v>3285.6749111262402</v>
      </c>
      <c r="G31" s="72">
        <v>18005.7972921867</v>
      </c>
      <c r="H31" s="72">
        <v>0.15431882209699899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2013-09-26T00:11:29Z</dcterms:modified>
</cp:coreProperties>
</file>