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<sst xmlns="http://schemas.openxmlformats.org/spreadsheetml/2006/main" count="114" uniqueCount="71">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</sst>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0" fontId="20" fillId="0" borderId="0" xfId="0" applyFont="1">
      <alignment vertical="center"/>
    </xf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59" Type="http://schemas.openxmlformats.org/officeDocument/2006/relationships/hyperlink" Target="cid:241931c2" TargetMode="External"/><Relationship Id="rId175" Type="http://schemas.openxmlformats.org/officeDocument/2006/relationships/hyperlink" Target="cid:2a30eb842" TargetMode="External"/><Relationship Id="rId170" Type="http://schemas.openxmlformats.org/officeDocument/2006/relationships/image" Target="cid:1600d1f4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65" Type="http://schemas.openxmlformats.org/officeDocument/2006/relationships/hyperlink" Target="cid:a9baa6a2" TargetMode="External"/><Relationship Id="rId181" Type="http://schemas.openxmlformats.org/officeDocument/2006/relationships/hyperlink" Target="cid:482d44f62" TargetMode="External"/><Relationship Id="rId186" Type="http://schemas.openxmlformats.org/officeDocument/2006/relationships/image" Target="cid:531d4e08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82" Type="http://schemas.openxmlformats.org/officeDocument/2006/relationships/image" Target="cid:482d451d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72" Type="http://schemas.openxmlformats.org/officeDocument/2006/relationships/image" Target="cid:16470bac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0" Type="http://schemas.openxmlformats.org/officeDocument/2006/relationships/image" Target="cid:5dbe5bf5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8" sqref="K18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8" t="s">
        <v>4</v>
      </c>
      <c r="D2" s="58"/>
      <c r="E2" s="13"/>
      <c r="F2" s="24"/>
      <c r="G2" s="14"/>
      <c r="H2" s="24"/>
      <c r="I2" s="20"/>
      <c r="J2" s="21"/>
      <c r="K2" s="22"/>
      <c r="L2" s="22"/>
    </row>
    <row r="3" spans="1:12">
      <c r="A3" s="59" t="s">
        <v>5</v>
      </c>
      <c r="B3" s="59"/>
      <c r="C3" s="59"/>
      <c r="D3" s="59"/>
      <c r="E3" s="15">
        <f>RA!D7</f>
        <v>17121355.702399999</v>
      </c>
      <c r="F3" s="25">
        <f>RA!I7</f>
        <v>1658058.1159000001</v>
      </c>
      <c r="G3" s="16">
        <f>E3-F3</f>
        <v>15463297.586499998</v>
      </c>
      <c r="H3" s="27">
        <f>RA!J7</f>
        <v>9.6841520304819095</v>
      </c>
      <c r="I3" s="20">
        <f>SUM(I4:I39)</f>
        <v>17121359.014799036</v>
      </c>
      <c r="J3" s="21">
        <f>SUM(J4:J39)</f>
        <v>15463297.286523936</v>
      </c>
      <c r="K3" s="22">
        <f>E3-I3</f>
        <v>-3.3123990371823311</v>
      </c>
      <c r="L3" s="22">
        <f>G3-J3</f>
        <v>0.29997606202960014</v>
      </c>
    </row>
    <row r="4" spans="1:12">
      <c r="A4" s="60">
        <f>RA!A8</f>
        <v>41543</v>
      </c>
      <c r="B4" s="12">
        <v>12</v>
      </c>
      <c r="C4" s="57" t="s">
        <v>6</v>
      </c>
      <c r="D4" s="57"/>
      <c r="E4" s="15">
        <f>RA!D8</f>
        <v>628371.84589999996</v>
      </c>
      <c r="F4" s="25">
        <f>RA!I8</f>
        <v>133347.85010000001</v>
      </c>
      <c r="G4" s="16">
        <f t="shared" ref="G4:G39" si="0">E4-F4</f>
        <v>495023.99579999992</v>
      </c>
      <c r="H4" s="27">
        <f>RA!J8</f>
        <v>21.221168798390298</v>
      </c>
      <c r="I4" s="20">
        <f>VLOOKUP(B4,RMS!B:D,3,FALSE)</f>
        <v>628372.23441880301</v>
      </c>
      <c r="J4" s="21">
        <f>VLOOKUP(B4,RMS!B:E,4,FALSE)</f>
        <v>495023.993358974</v>
      </c>
      <c r="K4" s="22">
        <f t="shared" ref="K4:K39" si="1">E4-I4</f>
        <v>-0.38851880305446684</v>
      </c>
      <c r="L4" s="22">
        <f t="shared" ref="L4:L39" si="2">G4-J4</f>
        <v>2.4410259211435914E-3</v>
      </c>
    </row>
    <row r="5" spans="1:12">
      <c r="A5" s="60"/>
      <c r="B5" s="12">
        <v>13</v>
      </c>
      <c r="C5" s="57" t="s">
        <v>7</v>
      </c>
      <c r="D5" s="57"/>
      <c r="E5" s="15">
        <f>RA!D9</f>
        <v>73108.569300000003</v>
      </c>
      <c r="F5" s="25">
        <f>RA!I9</f>
        <v>16524.2968</v>
      </c>
      <c r="G5" s="16">
        <f t="shared" si="0"/>
        <v>56584.272500000006</v>
      </c>
      <c r="H5" s="27">
        <f>RA!J9</f>
        <v>22.6024075675627</v>
      </c>
      <c r="I5" s="20">
        <f>VLOOKUP(B5,RMS!B:D,3,FALSE)</f>
        <v>73108.5730235761</v>
      </c>
      <c r="J5" s="21">
        <f>VLOOKUP(B5,RMS!B:E,4,FALSE)</f>
        <v>56584.285344769698</v>
      </c>
      <c r="K5" s="22">
        <f t="shared" si="1"/>
        <v>-3.7235760973999277E-3</v>
      </c>
      <c r="L5" s="22">
        <f t="shared" si="2"/>
        <v>-1.2844769691582769E-2</v>
      </c>
    </row>
    <row r="6" spans="1:12">
      <c r="A6" s="60"/>
      <c r="B6" s="12">
        <v>14</v>
      </c>
      <c r="C6" s="57" t="s">
        <v>8</v>
      </c>
      <c r="D6" s="57"/>
      <c r="E6" s="15">
        <f>RA!D10</f>
        <v>89020.198199999999</v>
      </c>
      <c r="F6" s="25">
        <f>RA!I10</f>
        <v>16179.2556</v>
      </c>
      <c r="G6" s="16">
        <f t="shared" si="0"/>
        <v>72840.942599999995</v>
      </c>
      <c r="H6" s="27">
        <f>RA!J10</f>
        <v>18.1748141738017</v>
      </c>
      <c r="I6" s="20">
        <f>VLOOKUP(B6,RMS!B:D,3,FALSE)</f>
        <v>89022.244714529894</v>
      </c>
      <c r="J6" s="21">
        <f>VLOOKUP(B6,RMS!B:E,4,FALSE)</f>
        <v>72840.943137606795</v>
      </c>
      <c r="K6" s="22">
        <f t="shared" si="1"/>
        <v>-2.046514529894921</v>
      </c>
      <c r="L6" s="22">
        <f t="shared" si="2"/>
        <v>-5.3760680020786822E-4</v>
      </c>
    </row>
    <row r="7" spans="1:12">
      <c r="A7" s="60"/>
      <c r="B7" s="12">
        <v>15</v>
      </c>
      <c r="C7" s="57" t="s">
        <v>9</v>
      </c>
      <c r="D7" s="57"/>
      <c r="E7" s="15">
        <f>RA!D11</f>
        <v>46495.580999999998</v>
      </c>
      <c r="F7" s="25">
        <f>RA!I11</f>
        <v>9647.4578999999994</v>
      </c>
      <c r="G7" s="16">
        <f t="shared" si="0"/>
        <v>36848.123099999997</v>
      </c>
      <c r="H7" s="27">
        <f>RA!J11</f>
        <v>20.749193132999</v>
      </c>
      <c r="I7" s="20">
        <f>VLOOKUP(B7,RMS!B:D,3,FALSE)</f>
        <v>46495.608602276698</v>
      </c>
      <c r="J7" s="21">
        <f>VLOOKUP(B7,RMS!B:E,4,FALSE)</f>
        <v>36848.123290734402</v>
      </c>
      <c r="K7" s="22">
        <f t="shared" si="1"/>
        <v>-2.7602276699326467E-2</v>
      </c>
      <c r="L7" s="22">
        <f t="shared" si="2"/>
        <v>-1.9073440489592031E-4</v>
      </c>
    </row>
    <row r="8" spans="1:12">
      <c r="A8" s="60"/>
      <c r="B8" s="12">
        <v>16</v>
      </c>
      <c r="C8" s="57" t="s">
        <v>10</v>
      </c>
      <c r="D8" s="57"/>
      <c r="E8" s="15">
        <f>RA!D12</f>
        <v>345443.41720000003</v>
      </c>
      <c r="F8" s="25">
        <f>RA!I12</f>
        <v>14117.2462</v>
      </c>
      <c r="G8" s="16">
        <f t="shared" si="0"/>
        <v>331326.17100000003</v>
      </c>
      <c r="H8" s="27">
        <f>RA!J12</f>
        <v>4.0867029148876801</v>
      </c>
      <c r="I8" s="20">
        <f>VLOOKUP(B8,RMS!B:D,3,FALSE)</f>
        <v>345443.40830085502</v>
      </c>
      <c r="J8" s="21">
        <f>VLOOKUP(B8,RMS!B:E,4,FALSE)</f>
        <v>331326.169730769</v>
      </c>
      <c r="K8" s="22">
        <f t="shared" si="1"/>
        <v>8.8991450029425323E-3</v>
      </c>
      <c r="L8" s="22">
        <f t="shared" si="2"/>
        <v>1.2692310265265405E-3</v>
      </c>
    </row>
    <row r="9" spans="1:12">
      <c r="A9" s="60"/>
      <c r="B9" s="12">
        <v>17</v>
      </c>
      <c r="C9" s="57" t="s">
        <v>11</v>
      </c>
      <c r="D9" s="57"/>
      <c r="E9" s="15">
        <f>RA!D13</f>
        <v>325304.05190000002</v>
      </c>
      <c r="F9" s="25">
        <f>RA!I13</f>
        <v>84425.440199999997</v>
      </c>
      <c r="G9" s="16">
        <f t="shared" si="0"/>
        <v>240878.61170000001</v>
      </c>
      <c r="H9" s="27">
        <f>RA!J13</f>
        <v>25.9527785488368</v>
      </c>
      <c r="I9" s="20">
        <f>VLOOKUP(B9,RMS!B:D,3,FALSE)</f>
        <v>325304.256003419</v>
      </c>
      <c r="J9" s="21">
        <f>VLOOKUP(B9,RMS!B:E,4,FALSE)</f>
        <v>240878.61226666701</v>
      </c>
      <c r="K9" s="22">
        <f t="shared" si="1"/>
        <v>-0.20410341897513717</v>
      </c>
      <c r="L9" s="22">
        <f t="shared" si="2"/>
        <v>-5.6666700402274728E-4</v>
      </c>
    </row>
    <row r="10" spans="1:12">
      <c r="A10" s="60"/>
      <c r="B10" s="12">
        <v>18</v>
      </c>
      <c r="C10" s="57" t="s">
        <v>12</v>
      </c>
      <c r="D10" s="57"/>
      <c r="E10" s="15">
        <f>RA!D14</f>
        <v>272350.01250000001</v>
      </c>
      <c r="F10" s="25">
        <f>RA!I14</f>
        <v>53129.299500000001</v>
      </c>
      <c r="G10" s="16">
        <f t="shared" si="0"/>
        <v>219220.71300000002</v>
      </c>
      <c r="H10" s="27">
        <f>RA!J14</f>
        <v>19.507727946221401</v>
      </c>
      <c r="I10" s="20">
        <f>VLOOKUP(B10,RMS!B:D,3,FALSE)</f>
        <v>272350.01086666703</v>
      </c>
      <c r="J10" s="21">
        <f>VLOOKUP(B10,RMS!B:E,4,FALSE)</f>
        <v>219220.71247863199</v>
      </c>
      <c r="K10" s="22">
        <f t="shared" si="1"/>
        <v>1.6333329840563238E-3</v>
      </c>
      <c r="L10" s="22">
        <f t="shared" si="2"/>
        <v>5.2136802696622908E-4</v>
      </c>
    </row>
    <row r="11" spans="1:12">
      <c r="A11" s="60"/>
      <c r="B11" s="12">
        <v>19</v>
      </c>
      <c r="C11" s="57" t="s">
        <v>13</v>
      </c>
      <c r="D11" s="57"/>
      <c r="E11" s="15">
        <f>RA!D15</f>
        <v>172855.37419999999</v>
      </c>
      <c r="F11" s="25">
        <f>RA!I15</f>
        <v>32132.0301</v>
      </c>
      <c r="G11" s="16">
        <f t="shared" si="0"/>
        <v>140723.34409999999</v>
      </c>
      <c r="H11" s="27">
        <f>RA!J15</f>
        <v>18.5889679442781</v>
      </c>
      <c r="I11" s="20">
        <f>VLOOKUP(B11,RMS!B:D,3,FALSE)</f>
        <v>172855.43475470101</v>
      </c>
      <c r="J11" s="21">
        <f>VLOOKUP(B11,RMS!B:E,4,FALSE)</f>
        <v>140723.34340000001</v>
      </c>
      <c r="K11" s="22">
        <f t="shared" si="1"/>
        <v>-6.0554701020009816E-2</v>
      </c>
      <c r="L11" s="22">
        <f t="shared" si="2"/>
        <v>6.99999975040555E-4</v>
      </c>
    </row>
    <row r="12" spans="1:12">
      <c r="A12" s="60"/>
      <c r="B12" s="12">
        <v>21</v>
      </c>
      <c r="C12" s="57" t="s">
        <v>14</v>
      </c>
      <c r="D12" s="57"/>
      <c r="E12" s="15">
        <f>RA!D16</f>
        <v>680754.08600000001</v>
      </c>
      <c r="F12" s="25">
        <f>RA!I16</f>
        <v>-10585.5643</v>
      </c>
      <c r="G12" s="16">
        <f t="shared" si="0"/>
        <v>691339.65029999998</v>
      </c>
      <c r="H12" s="27">
        <f>RA!J16</f>
        <v>-1.5549762414499899</v>
      </c>
      <c r="I12" s="20">
        <f>VLOOKUP(B12,RMS!B:D,3,FALSE)</f>
        <v>680753.97490000003</v>
      </c>
      <c r="J12" s="21">
        <f>VLOOKUP(B12,RMS!B:E,4,FALSE)</f>
        <v>691339.65029999998</v>
      </c>
      <c r="K12" s="22">
        <f t="shared" si="1"/>
        <v>0.1110999999800697</v>
      </c>
      <c r="L12" s="22">
        <f t="shared" si="2"/>
        <v>0</v>
      </c>
    </row>
    <row r="13" spans="1:12">
      <c r="A13" s="60"/>
      <c r="B13" s="12">
        <v>22</v>
      </c>
      <c r="C13" s="57" t="s">
        <v>15</v>
      </c>
      <c r="D13" s="57"/>
      <c r="E13" s="15">
        <f>RA!D17</f>
        <v>1125500.5451</v>
      </c>
      <c r="F13" s="25">
        <f>RA!I17</f>
        <v>-49851.635199999997</v>
      </c>
      <c r="G13" s="16">
        <f t="shared" si="0"/>
        <v>1175352.1802999999</v>
      </c>
      <c r="H13" s="27">
        <f>RA!J17</f>
        <v>-4.4292857446435701</v>
      </c>
      <c r="I13" s="20">
        <f>VLOOKUP(B13,RMS!B:D,3,FALSE)</f>
        <v>1125500.5787094</v>
      </c>
      <c r="J13" s="21">
        <f>VLOOKUP(B13,RMS!B:E,4,FALSE)</f>
        <v>1175352.1821196601</v>
      </c>
      <c r="K13" s="22">
        <f t="shared" si="1"/>
        <v>-3.3609400037676096E-2</v>
      </c>
      <c r="L13" s="22">
        <f t="shared" si="2"/>
        <v>-1.8196601886302233E-3</v>
      </c>
    </row>
    <row r="14" spans="1:12">
      <c r="A14" s="60"/>
      <c r="B14" s="12">
        <v>23</v>
      </c>
      <c r="C14" s="57" t="s">
        <v>16</v>
      </c>
      <c r="D14" s="57"/>
      <c r="E14" s="15">
        <f>RA!D18</f>
        <v>1421251.1128</v>
      </c>
      <c r="F14" s="25">
        <f>RA!I18</f>
        <v>201607.48509999999</v>
      </c>
      <c r="G14" s="16">
        <f t="shared" si="0"/>
        <v>1219643.6277000001</v>
      </c>
      <c r="H14" s="27">
        <f>RA!J18</f>
        <v>14.1852121193991</v>
      </c>
      <c r="I14" s="20">
        <f>VLOOKUP(B14,RMS!B:D,3,FALSE)</f>
        <v>1421251.1030999999</v>
      </c>
      <c r="J14" s="21">
        <f>VLOOKUP(B14,RMS!B:E,4,FALSE)</f>
        <v>1219643.6240000001</v>
      </c>
      <c r="K14" s="22">
        <f t="shared" si="1"/>
        <v>9.7000000532716513E-3</v>
      </c>
      <c r="L14" s="22">
        <f t="shared" si="2"/>
        <v>3.7000000011175871E-3</v>
      </c>
    </row>
    <row r="15" spans="1:12">
      <c r="A15" s="60"/>
      <c r="B15" s="12">
        <v>24</v>
      </c>
      <c r="C15" s="57" t="s">
        <v>17</v>
      </c>
      <c r="D15" s="57"/>
      <c r="E15" s="15">
        <f>RA!D19</f>
        <v>557813.85880000005</v>
      </c>
      <c r="F15" s="25">
        <f>RA!I19</f>
        <v>56420.3217</v>
      </c>
      <c r="G15" s="16">
        <f t="shared" si="0"/>
        <v>501393.53710000007</v>
      </c>
      <c r="H15" s="27">
        <f>RA!J19</f>
        <v>10.1145428371705</v>
      </c>
      <c r="I15" s="20">
        <f>VLOOKUP(B15,RMS!B:D,3,FALSE)</f>
        <v>557813.83767093997</v>
      </c>
      <c r="J15" s="21">
        <f>VLOOKUP(B15,RMS!B:E,4,FALSE)</f>
        <v>501393.53603162401</v>
      </c>
      <c r="K15" s="22">
        <f t="shared" si="1"/>
        <v>2.1129060070961714E-2</v>
      </c>
      <c r="L15" s="22">
        <f t="shared" si="2"/>
        <v>1.0683760629035532E-3</v>
      </c>
    </row>
    <row r="16" spans="1:12">
      <c r="A16" s="60"/>
      <c r="B16" s="12">
        <v>25</v>
      </c>
      <c r="C16" s="57" t="s">
        <v>18</v>
      </c>
      <c r="D16" s="57"/>
      <c r="E16" s="15">
        <f>RA!D20</f>
        <v>1051162.6954000001</v>
      </c>
      <c r="F16" s="25">
        <f>RA!I20</f>
        <v>112784.2099</v>
      </c>
      <c r="G16" s="16">
        <f t="shared" si="0"/>
        <v>938378.48550000007</v>
      </c>
      <c r="H16" s="27">
        <f>RA!J20</f>
        <v>10.7294722685228</v>
      </c>
      <c r="I16" s="20">
        <f>VLOOKUP(B16,RMS!B:D,3,FALSE)</f>
        <v>1051162.6668</v>
      </c>
      <c r="J16" s="21">
        <f>VLOOKUP(B16,RMS!B:E,4,FALSE)</f>
        <v>938378.48549999995</v>
      </c>
      <c r="K16" s="22">
        <f t="shared" si="1"/>
        <v>2.8600000077858567E-2</v>
      </c>
      <c r="L16" s="22">
        <f t="shared" si="2"/>
        <v>0</v>
      </c>
    </row>
    <row r="17" spans="1:12">
      <c r="A17" s="60"/>
      <c r="B17" s="12">
        <v>26</v>
      </c>
      <c r="C17" s="57" t="s">
        <v>19</v>
      </c>
      <c r="D17" s="57"/>
      <c r="E17" s="15">
        <f>RA!D21</f>
        <v>374487.3358</v>
      </c>
      <c r="F17" s="25">
        <f>RA!I21</f>
        <v>46402.369500000001</v>
      </c>
      <c r="G17" s="16">
        <f t="shared" si="0"/>
        <v>328084.96629999997</v>
      </c>
      <c r="H17" s="27">
        <f>RA!J21</f>
        <v>12.390904862209201</v>
      </c>
      <c r="I17" s="20">
        <f>VLOOKUP(B17,RMS!B:D,3,FALSE)</f>
        <v>374486.947573527</v>
      </c>
      <c r="J17" s="21">
        <f>VLOOKUP(B17,RMS!B:E,4,FALSE)</f>
        <v>328084.96628014499</v>
      </c>
      <c r="K17" s="22">
        <f t="shared" si="1"/>
        <v>0.38822647300548851</v>
      </c>
      <c r="L17" s="22">
        <f t="shared" si="2"/>
        <v>1.9854982383549213E-5</v>
      </c>
    </row>
    <row r="18" spans="1:12">
      <c r="A18" s="60"/>
      <c r="B18" s="12">
        <v>27</v>
      </c>
      <c r="C18" s="57" t="s">
        <v>20</v>
      </c>
      <c r="D18" s="57"/>
      <c r="E18" s="15">
        <f>RA!D22</f>
        <v>931161.54350000003</v>
      </c>
      <c r="F18" s="25">
        <f>RA!I22</f>
        <v>113171.5906</v>
      </c>
      <c r="G18" s="16">
        <f t="shared" si="0"/>
        <v>817989.95290000003</v>
      </c>
      <c r="H18" s="27">
        <f>RA!J22</f>
        <v>12.153808476090701</v>
      </c>
      <c r="I18" s="20">
        <f>VLOOKUP(B18,RMS!B:D,3,FALSE)</f>
        <v>931161.725545133</v>
      </c>
      <c r="J18" s="21">
        <f>VLOOKUP(B18,RMS!B:E,4,FALSE)</f>
        <v>817989.95324336295</v>
      </c>
      <c r="K18" s="22">
        <f t="shared" si="1"/>
        <v>-0.18204513296950608</v>
      </c>
      <c r="L18" s="22">
        <f t="shared" si="2"/>
        <v>-3.4336291719228029E-4</v>
      </c>
    </row>
    <row r="19" spans="1:12">
      <c r="A19" s="60"/>
      <c r="B19" s="12">
        <v>29</v>
      </c>
      <c r="C19" s="57" t="s">
        <v>21</v>
      </c>
      <c r="D19" s="57"/>
      <c r="E19" s="15">
        <f>RA!D23</f>
        <v>2858182.3302000002</v>
      </c>
      <c r="F19" s="25">
        <f>RA!I23</f>
        <v>225331.89499999999</v>
      </c>
      <c r="G19" s="16">
        <f t="shared" si="0"/>
        <v>2632850.4352000002</v>
      </c>
      <c r="H19" s="27">
        <f>RA!J23</f>
        <v>7.8837480946931899</v>
      </c>
      <c r="I19" s="20">
        <f>VLOOKUP(B19,RMS!B:D,3,FALSE)</f>
        <v>2858183.5605000001</v>
      </c>
      <c r="J19" s="21">
        <f>VLOOKUP(B19,RMS!B:E,4,FALSE)</f>
        <v>2632850.4664205099</v>
      </c>
      <c r="K19" s="22">
        <f t="shared" si="1"/>
        <v>-1.2302999999374151</v>
      </c>
      <c r="L19" s="22">
        <f t="shared" si="2"/>
        <v>-3.1220509670674801E-2</v>
      </c>
    </row>
    <row r="20" spans="1:12">
      <c r="A20" s="60"/>
      <c r="B20" s="12">
        <v>31</v>
      </c>
      <c r="C20" s="57" t="s">
        <v>22</v>
      </c>
      <c r="D20" s="57"/>
      <c r="E20" s="15">
        <f>RA!D24</f>
        <v>276765.68949999998</v>
      </c>
      <c r="F20" s="25">
        <f>RA!I24</f>
        <v>46171.301200000002</v>
      </c>
      <c r="G20" s="16">
        <f t="shared" si="0"/>
        <v>230594.38829999999</v>
      </c>
      <c r="H20" s="27">
        <f>RA!J24</f>
        <v>16.682451240040699</v>
      </c>
      <c r="I20" s="20">
        <f>VLOOKUP(B20,RMS!B:D,3,FALSE)</f>
        <v>276765.70782247197</v>
      </c>
      <c r="J20" s="21">
        <f>VLOOKUP(B20,RMS!B:E,4,FALSE)</f>
        <v>230594.390213732</v>
      </c>
      <c r="K20" s="22">
        <f t="shared" si="1"/>
        <v>-1.8322471994906664E-2</v>
      </c>
      <c r="L20" s="22">
        <f t="shared" si="2"/>
        <v>-1.9137320050504059E-3</v>
      </c>
    </row>
    <row r="21" spans="1:12">
      <c r="A21" s="60"/>
      <c r="B21" s="12">
        <v>32</v>
      </c>
      <c r="C21" s="57" t="s">
        <v>23</v>
      </c>
      <c r="D21" s="57"/>
      <c r="E21" s="15">
        <f>RA!D25</f>
        <v>246137.0932</v>
      </c>
      <c r="F21" s="25">
        <f>RA!I25</f>
        <v>24535.280900000002</v>
      </c>
      <c r="G21" s="16">
        <f t="shared" si="0"/>
        <v>221601.81229999999</v>
      </c>
      <c r="H21" s="27">
        <f>RA!J25</f>
        <v>9.9681362857664606</v>
      </c>
      <c r="I21" s="20">
        <f>VLOOKUP(B21,RMS!B:D,3,FALSE)</f>
        <v>246137.08341415899</v>
      </c>
      <c r="J21" s="21">
        <f>VLOOKUP(B21,RMS!B:E,4,FALSE)</f>
        <v>221601.80950841599</v>
      </c>
      <c r="K21" s="22">
        <f t="shared" si="1"/>
        <v>9.785841015400365E-3</v>
      </c>
      <c r="L21" s="22">
        <f t="shared" si="2"/>
        <v>2.7915840037167072E-3</v>
      </c>
    </row>
    <row r="22" spans="1:12">
      <c r="A22" s="60"/>
      <c r="B22" s="12">
        <v>33</v>
      </c>
      <c r="C22" s="57" t="s">
        <v>24</v>
      </c>
      <c r="D22" s="57"/>
      <c r="E22" s="15">
        <f>RA!D26</f>
        <v>512525.80450000003</v>
      </c>
      <c r="F22" s="25">
        <f>RA!I26</f>
        <v>103929.8126</v>
      </c>
      <c r="G22" s="16">
        <f t="shared" si="0"/>
        <v>408595.99190000002</v>
      </c>
      <c r="H22" s="27">
        <f>RA!J26</f>
        <v>20.277966823814801</v>
      </c>
      <c r="I22" s="20">
        <f>VLOOKUP(B22,RMS!B:D,3,FALSE)</f>
        <v>512525.78669833601</v>
      </c>
      <c r="J22" s="21">
        <f>VLOOKUP(B22,RMS!B:E,4,FALSE)</f>
        <v>408595.9742622</v>
      </c>
      <c r="K22" s="22">
        <f t="shared" si="1"/>
        <v>1.7801664012949914E-2</v>
      </c>
      <c r="L22" s="22">
        <f t="shared" si="2"/>
        <v>1.7637800017837435E-2</v>
      </c>
    </row>
    <row r="23" spans="1:12">
      <c r="A23" s="60"/>
      <c r="B23" s="12">
        <v>34</v>
      </c>
      <c r="C23" s="57" t="s">
        <v>25</v>
      </c>
      <c r="D23" s="57"/>
      <c r="E23" s="15">
        <f>RA!D27</f>
        <v>217491.61069999999</v>
      </c>
      <c r="F23" s="25">
        <f>RA!I27</f>
        <v>60982.735000000001</v>
      </c>
      <c r="G23" s="16">
        <f t="shared" si="0"/>
        <v>156508.87569999998</v>
      </c>
      <c r="H23" s="27">
        <f>RA!J27</f>
        <v>28.0391205912385</v>
      </c>
      <c r="I23" s="20">
        <f>VLOOKUP(B23,RMS!B:D,3,FALSE)</f>
        <v>217491.58403728201</v>
      </c>
      <c r="J23" s="21">
        <f>VLOOKUP(B23,RMS!B:E,4,FALSE)</f>
        <v>156508.88361916301</v>
      </c>
      <c r="K23" s="22">
        <f t="shared" si="1"/>
        <v>2.6662717980798334E-2</v>
      </c>
      <c r="L23" s="22">
        <f t="shared" si="2"/>
        <v>-7.9191630356945097E-3</v>
      </c>
    </row>
    <row r="24" spans="1:12">
      <c r="A24" s="60"/>
      <c r="B24" s="12">
        <v>35</v>
      </c>
      <c r="C24" s="57" t="s">
        <v>26</v>
      </c>
      <c r="D24" s="57"/>
      <c r="E24" s="15">
        <f>RA!D28</f>
        <v>922270.38679999998</v>
      </c>
      <c r="F24" s="25">
        <f>RA!I28</f>
        <v>50296.727700000003</v>
      </c>
      <c r="G24" s="16">
        <f t="shared" si="0"/>
        <v>871973.65909999993</v>
      </c>
      <c r="H24" s="27">
        <f>RA!J28</f>
        <v>5.45357721768716</v>
      </c>
      <c r="I24" s="20">
        <f>VLOOKUP(B24,RMS!B:D,3,FALSE)</f>
        <v>922270.38645663694</v>
      </c>
      <c r="J24" s="21">
        <f>VLOOKUP(B24,RMS!B:E,4,FALSE)</f>
        <v>871973.63703841204</v>
      </c>
      <c r="K24" s="22">
        <f t="shared" si="1"/>
        <v>3.4336303360760212E-4</v>
      </c>
      <c r="L24" s="22">
        <f t="shared" si="2"/>
        <v>2.2061587893404067E-2</v>
      </c>
    </row>
    <row r="25" spans="1:12">
      <c r="A25" s="60"/>
      <c r="B25" s="12">
        <v>36</v>
      </c>
      <c r="C25" s="57" t="s">
        <v>27</v>
      </c>
      <c r="D25" s="57"/>
      <c r="E25" s="15">
        <f>RA!D29</f>
        <v>662588.54169999994</v>
      </c>
      <c r="F25" s="25">
        <f>RA!I29</f>
        <v>96117.752600000007</v>
      </c>
      <c r="G25" s="16">
        <f t="shared" si="0"/>
        <v>566470.78909999994</v>
      </c>
      <c r="H25" s="27">
        <f>RA!J29</f>
        <v>14.5064012657676</v>
      </c>
      <c r="I25" s="20">
        <f>VLOOKUP(B25,RMS!B:D,3,FALSE)</f>
        <v>662588.54237433604</v>
      </c>
      <c r="J25" s="21">
        <f>VLOOKUP(B25,RMS!B:E,4,FALSE)</f>
        <v>566470.712715231</v>
      </c>
      <c r="K25" s="22">
        <f t="shared" si="1"/>
        <v>-6.7433610092848539E-4</v>
      </c>
      <c r="L25" s="22">
        <f t="shared" si="2"/>
        <v>7.6384768937714398E-2</v>
      </c>
    </row>
    <row r="26" spans="1:12">
      <c r="A26" s="60"/>
      <c r="B26" s="12">
        <v>37</v>
      </c>
      <c r="C26" s="57" t="s">
        <v>28</v>
      </c>
      <c r="D26" s="57"/>
      <c r="E26" s="15">
        <f>RA!D30</f>
        <v>991231.48739999998</v>
      </c>
      <c r="F26" s="25">
        <f>RA!I30</f>
        <v>138419.07500000001</v>
      </c>
      <c r="G26" s="16">
        <f t="shared" si="0"/>
        <v>852812.41240000003</v>
      </c>
      <c r="H26" s="27">
        <f>RA!J30</f>
        <v>13.9643541150083</v>
      </c>
      <c r="I26" s="20">
        <f>VLOOKUP(B26,RMS!B:D,3,FALSE)</f>
        <v>991231.47120442498</v>
      </c>
      <c r="J26" s="21">
        <f>VLOOKUP(B26,RMS!B:E,4,FALSE)</f>
        <v>852812.37926703005</v>
      </c>
      <c r="K26" s="22">
        <f t="shared" si="1"/>
        <v>1.6195575008168817E-2</v>
      </c>
      <c r="L26" s="22">
        <f t="shared" si="2"/>
        <v>3.31329699838534E-2</v>
      </c>
    </row>
    <row r="27" spans="1:12">
      <c r="A27" s="60"/>
      <c r="B27" s="12">
        <v>38</v>
      </c>
      <c r="C27" s="57" t="s">
        <v>29</v>
      </c>
      <c r="D27" s="57"/>
      <c r="E27" s="15">
        <f>RA!D31</f>
        <v>1460916.6984000001</v>
      </c>
      <c r="F27" s="25">
        <f>RA!I31</f>
        <v>-11039.630800000001</v>
      </c>
      <c r="G27" s="16">
        <f t="shared" si="0"/>
        <v>1471956.3292</v>
      </c>
      <c r="H27" s="27">
        <f>RA!J31</f>
        <v>-0.75566463249346405</v>
      </c>
      <c r="I27" s="20">
        <f>VLOOKUP(B27,RMS!B:D,3,FALSE)</f>
        <v>1460916.6567876099</v>
      </c>
      <c r="J27" s="21">
        <f>VLOOKUP(B27,RMS!B:E,4,FALSE)</f>
        <v>1471956.1183088501</v>
      </c>
      <c r="K27" s="22">
        <f t="shared" si="1"/>
        <v>4.1612390195950866E-2</v>
      </c>
      <c r="L27" s="22">
        <f t="shared" si="2"/>
        <v>0.21089114993810654</v>
      </c>
    </row>
    <row r="28" spans="1:12">
      <c r="A28" s="60"/>
      <c r="B28" s="12">
        <v>39</v>
      </c>
      <c r="C28" s="57" t="s">
        <v>30</v>
      </c>
      <c r="D28" s="57"/>
      <c r="E28" s="15">
        <f>RA!D32</f>
        <v>132141.21040000001</v>
      </c>
      <c r="F28" s="25">
        <f>RA!I32</f>
        <v>30975.5245</v>
      </c>
      <c r="G28" s="16">
        <f t="shared" si="0"/>
        <v>101165.68590000001</v>
      </c>
      <c r="H28" s="27">
        <f>RA!J32</f>
        <v>23.441229580261201</v>
      </c>
      <c r="I28" s="20">
        <f>VLOOKUP(B28,RMS!B:D,3,FALSE)</f>
        <v>132141.01803741799</v>
      </c>
      <c r="J28" s="21">
        <f>VLOOKUP(B28,RMS!B:E,4,FALSE)</f>
        <v>101165.70006052199</v>
      </c>
      <c r="K28" s="22">
        <f t="shared" si="1"/>
        <v>0.1923625820199959</v>
      </c>
      <c r="L28" s="22">
        <f t="shared" si="2"/>
        <v>-1.4160521983285435E-2</v>
      </c>
    </row>
    <row r="29" spans="1:12">
      <c r="A29" s="60"/>
      <c r="B29" s="12">
        <v>40</v>
      </c>
      <c r="C29" s="57" t="s">
        <v>31</v>
      </c>
      <c r="D29" s="57"/>
      <c r="E29" s="15">
        <f>RA!D33</f>
        <v>94.188199999999995</v>
      </c>
      <c r="F29" s="25">
        <f>RA!I33</f>
        <v>19.762599999999999</v>
      </c>
      <c r="G29" s="16">
        <f t="shared" si="0"/>
        <v>74.425600000000003</v>
      </c>
      <c r="H29" s="27">
        <f>RA!J33</f>
        <v>20.982033842880501</v>
      </c>
      <c r="I29" s="20">
        <f>VLOOKUP(B29,RMS!B:D,3,FALSE)</f>
        <v>94.188100000000006</v>
      </c>
      <c r="J29" s="21">
        <f>VLOOKUP(B29,RMS!B:E,4,FALSE)</f>
        <v>74.425600000000003</v>
      </c>
      <c r="K29" s="22">
        <f t="shared" si="1"/>
        <v>9.9999999989108801E-5</v>
      </c>
      <c r="L29" s="22">
        <f t="shared" si="2"/>
        <v>0</v>
      </c>
    </row>
    <row r="30" spans="1:12">
      <c r="A30" s="60"/>
      <c r="B30" s="12">
        <v>41</v>
      </c>
      <c r="C30" s="57" t="s">
        <v>40</v>
      </c>
      <c r="D30" s="57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60"/>
      <c r="B31" s="12">
        <v>42</v>
      </c>
      <c r="C31" s="57" t="s">
        <v>32</v>
      </c>
      <c r="D31" s="57"/>
      <c r="E31" s="15">
        <f>RA!D35</f>
        <v>144578.21650000001</v>
      </c>
      <c r="F31" s="25">
        <f>RA!I35</f>
        <v>24307.313200000001</v>
      </c>
      <c r="G31" s="16">
        <f t="shared" si="0"/>
        <v>120270.90330000001</v>
      </c>
      <c r="H31" s="27">
        <f>RA!J35</f>
        <v>16.812569547778299</v>
      </c>
      <c r="I31" s="20">
        <f>VLOOKUP(B31,RMS!B:D,3,FALSE)</f>
        <v>144578.21489999999</v>
      </c>
      <c r="J31" s="21">
        <f>VLOOKUP(B31,RMS!B:E,4,FALSE)</f>
        <v>120270.9056</v>
      </c>
      <c r="K31" s="22">
        <f t="shared" si="1"/>
        <v>1.6000000177882612E-3</v>
      </c>
      <c r="L31" s="22">
        <f t="shared" si="2"/>
        <v>-2.2999999928288162E-3</v>
      </c>
    </row>
    <row r="32" spans="1:12">
      <c r="A32" s="60"/>
      <c r="B32" s="12">
        <v>71</v>
      </c>
      <c r="C32" s="57" t="s">
        <v>41</v>
      </c>
      <c r="D32" s="57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60"/>
      <c r="B33" s="12">
        <v>72</v>
      </c>
      <c r="C33" s="57" t="s">
        <v>42</v>
      </c>
      <c r="D33" s="57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60"/>
      <c r="B34" s="12">
        <v>73</v>
      </c>
      <c r="C34" s="57" t="s">
        <v>43</v>
      </c>
      <c r="D34" s="57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60"/>
      <c r="B35" s="12">
        <v>75</v>
      </c>
      <c r="C35" s="57" t="s">
        <v>33</v>
      </c>
      <c r="D35" s="57"/>
      <c r="E35" s="15">
        <f>RA!D39</f>
        <v>226701.28260000001</v>
      </c>
      <c r="F35" s="25">
        <f>RA!I39</f>
        <v>12420.5267</v>
      </c>
      <c r="G35" s="16">
        <f t="shared" si="0"/>
        <v>214280.75590000002</v>
      </c>
      <c r="H35" s="27">
        <f>RA!J39</f>
        <v>5.4788074233859696</v>
      </c>
      <c r="I35" s="20">
        <f>VLOOKUP(B35,RMS!B:D,3,FALSE)</f>
        <v>226701.282051282</v>
      </c>
      <c r="J35" s="21">
        <f>VLOOKUP(B35,RMS!B:E,4,FALSE)</f>
        <v>214280.75427350399</v>
      </c>
      <c r="K35" s="22">
        <f t="shared" si="1"/>
        <v>5.487180023919791E-4</v>
      </c>
      <c r="L35" s="22">
        <f t="shared" si="2"/>
        <v>1.6264960286207497E-3</v>
      </c>
    </row>
    <row r="36" spans="1:12">
      <c r="A36" s="60"/>
      <c r="B36" s="12">
        <v>76</v>
      </c>
      <c r="C36" s="57" t="s">
        <v>34</v>
      </c>
      <c r="D36" s="57"/>
      <c r="E36" s="15">
        <f>RA!D40</f>
        <v>362263.9019</v>
      </c>
      <c r="F36" s="25">
        <f>RA!I40</f>
        <v>24884.404299999998</v>
      </c>
      <c r="G36" s="16">
        <f t="shared" si="0"/>
        <v>337379.4976</v>
      </c>
      <c r="H36" s="27">
        <f>RA!J40</f>
        <v>6.8691371592605304</v>
      </c>
      <c r="I36" s="20">
        <f>VLOOKUP(B36,RMS!B:D,3,FALSE)</f>
        <v>362263.89437777799</v>
      </c>
      <c r="J36" s="21">
        <f>VLOOKUP(B36,RMS!B:E,4,FALSE)</f>
        <v>337379.49794700899</v>
      </c>
      <c r="K36" s="22">
        <f t="shared" si="1"/>
        <v>7.5222220038995147E-3</v>
      </c>
      <c r="L36" s="22">
        <f t="shared" si="2"/>
        <v>-3.4700898686423898E-4</v>
      </c>
    </row>
    <row r="37" spans="1:12">
      <c r="A37" s="60"/>
      <c r="B37" s="12">
        <v>77</v>
      </c>
      <c r="C37" s="57" t="s">
        <v>44</v>
      </c>
      <c r="D37" s="57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60"/>
      <c r="B38" s="12">
        <v>78</v>
      </c>
      <c r="C38" s="57" t="s">
        <v>45</v>
      </c>
      <c r="D38" s="57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60"/>
      <c r="B39" s="12">
        <v>99</v>
      </c>
      <c r="C39" s="57" t="s">
        <v>35</v>
      </c>
      <c r="D39" s="57"/>
      <c r="E39" s="15">
        <f>RA!D43</f>
        <v>12387.032800000001</v>
      </c>
      <c r="F39" s="25">
        <f>RA!I43</f>
        <v>1253.9817</v>
      </c>
      <c r="G39" s="16">
        <f t="shared" si="0"/>
        <v>11133.051100000001</v>
      </c>
      <c r="H39" s="27">
        <f>RA!J43</f>
        <v>10.123342048468601</v>
      </c>
      <c r="I39" s="20">
        <f>VLOOKUP(B39,RMS!B:D,3,FALSE)</f>
        <v>12387.033053475499</v>
      </c>
      <c r="J39" s="21">
        <f>VLOOKUP(B39,RMS!B:E,4,FALSE)</f>
        <v>11133.051206414</v>
      </c>
      <c r="K39" s="22">
        <f t="shared" si="1"/>
        <v>-2.5347549853904638E-4</v>
      </c>
      <c r="L39" s="22">
        <f t="shared" si="2"/>
        <v>-1.0641399967425968E-4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29" customWidth="1"/>
    <col min="2" max="3" width="9" style="29"/>
    <col min="4" max="5" width="11.5" style="29" bestFit="1" customWidth="1"/>
    <col min="6" max="7" width="12.25" style="29" bestFit="1" customWidth="1"/>
    <col min="8" max="8" width="9" style="29"/>
    <col min="9" max="9" width="12.25" style="29" bestFit="1" customWidth="1"/>
    <col min="10" max="10" width="9" style="29"/>
    <col min="11" max="11" width="12.25" style="29" bestFit="1" customWidth="1"/>
    <col min="12" max="12" width="10.5" style="29" bestFit="1" customWidth="1"/>
    <col min="13" max="13" width="12.25" style="29" bestFit="1" customWidth="1"/>
    <col min="14" max="15" width="13.875" style="29" bestFit="1" customWidth="1"/>
    <col min="16" max="17" width="9.25" style="29" bestFit="1" customWidth="1"/>
    <col min="18" max="18" width="10.5" style="29" bestFit="1" customWidth="1"/>
    <col min="19" max="20" width="9" style="29"/>
    <col min="21" max="21" width="10.5" style="29" bestFit="1" customWidth="1"/>
    <col min="22" max="22" width="36" style="29" bestFit="1" customWidth="1"/>
    <col min="23" max="16384" width="9" style="29"/>
  </cols>
  <sheetData>
    <row r="1" spans="1:23" ht="12.7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31" t="s">
        <v>54</v>
      </c>
      <c r="W1" s="65"/>
    </row>
    <row r="2" spans="1:23" ht="12.7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31"/>
      <c r="W2" s="65"/>
    </row>
    <row r="3" spans="1:23" ht="23.25" thickBo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32" t="s">
        <v>55</v>
      </c>
      <c r="W3" s="65"/>
    </row>
    <row r="4" spans="1:23" ht="12.75" thickTop="1" thickBot="1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W4" s="65"/>
    </row>
    <row r="5" spans="1:23" ht="12.75" thickTop="1" thickBot="1">
      <c r="A5" s="33"/>
      <c r="B5" s="34"/>
      <c r="C5" s="35"/>
      <c r="D5" s="36" t="s">
        <v>0</v>
      </c>
      <c r="E5" s="36" t="s">
        <v>56</v>
      </c>
      <c r="F5" s="36" t="s">
        <v>57</v>
      </c>
      <c r="G5" s="36" t="s">
        <v>58</v>
      </c>
      <c r="H5" s="36" t="s">
        <v>59</v>
      </c>
      <c r="I5" s="36" t="s">
        <v>1</v>
      </c>
      <c r="J5" s="36" t="s">
        <v>2</v>
      </c>
      <c r="K5" s="36" t="s">
        <v>60</v>
      </c>
      <c r="L5" s="36" t="s">
        <v>61</v>
      </c>
      <c r="M5" s="36" t="s">
        <v>62</v>
      </c>
      <c r="N5" s="36" t="s">
        <v>63</v>
      </c>
      <c r="O5" s="36" t="s">
        <v>64</v>
      </c>
      <c r="P5" s="36" t="s">
        <v>65</v>
      </c>
      <c r="Q5" s="36" t="s">
        <v>66</v>
      </c>
      <c r="R5" s="36" t="s">
        <v>67</v>
      </c>
      <c r="S5" s="36" t="s">
        <v>68</v>
      </c>
      <c r="T5" s="36" t="s">
        <v>69</v>
      </c>
      <c r="U5" s="37" t="s">
        <v>70</v>
      </c>
    </row>
    <row r="6" spans="1:23" ht="12" thickBot="1">
      <c r="A6" s="38" t="s">
        <v>3</v>
      </c>
      <c r="B6" s="66" t="s">
        <v>4</v>
      </c>
      <c r="C6" s="6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1:23" ht="12" thickBot="1">
      <c r="A7" s="68" t="s">
        <v>5</v>
      </c>
      <c r="B7" s="69"/>
      <c r="C7" s="70"/>
      <c r="D7" s="40">
        <v>17121355.702399999</v>
      </c>
      <c r="E7" s="40">
        <v>22990864</v>
      </c>
      <c r="F7" s="41">
        <v>74.470257848508894</v>
      </c>
      <c r="G7" s="42"/>
      <c r="H7" s="42"/>
      <c r="I7" s="40">
        <v>1658058.1159000001</v>
      </c>
      <c r="J7" s="41">
        <v>9.6841520304819095</v>
      </c>
      <c r="K7" s="42"/>
      <c r="L7" s="42"/>
      <c r="M7" s="42"/>
      <c r="N7" s="40">
        <v>464282835.37900001</v>
      </c>
      <c r="O7" s="40">
        <v>4691560634.2070999</v>
      </c>
      <c r="P7" s="40">
        <v>952331</v>
      </c>
      <c r="Q7" s="40">
        <v>791442</v>
      </c>
      <c r="R7" s="41">
        <v>20.328590092514698</v>
      </c>
      <c r="S7" s="40">
        <v>17.978366452840501</v>
      </c>
      <c r="T7" s="40">
        <v>17.431830668198</v>
      </c>
      <c r="U7" s="43">
        <v>3.0399635365984898</v>
      </c>
    </row>
    <row r="8" spans="1:23" ht="12" thickBot="1">
      <c r="A8" s="71">
        <v>41543</v>
      </c>
      <c r="B8" s="61" t="s">
        <v>6</v>
      </c>
      <c r="C8" s="62"/>
      <c r="D8" s="44">
        <v>628371.84589999996</v>
      </c>
      <c r="E8" s="44">
        <v>607308</v>
      </c>
      <c r="F8" s="45">
        <v>103.468395921015</v>
      </c>
      <c r="G8" s="46"/>
      <c r="H8" s="46"/>
      <c r="I8" s="44">
        <v>133347.85010000001</v>
      </c>
      <c r="J8" s="45">
        <v>21.221168798390298</v>
      </c>
      <c r="K8" s="46"/>
      <c r="L8" s="46"/>
      <c r="M8" s="46"/>
      <c r="N8" s="44">
        <v>16789689.772799999</v>
      </c>
      <c r="O8" s="44">
        <v>163689125.90310001</v>
      </c>
      <c r="P8" s="44">
        <v>22525</v>
      </c>
      <c r="Q8" s="44">
        <v>18087</v>
      </c>
      <c r="R8" s="45">
        <v>24.536960247691699</v>
      </c>
      <c r="S8" s="44">
        <v>27.896641327413999</v>
      </c>
      <c r="T8" s="44">
        <v>32.7978119256925</v>
      </c>
      <c r="U8" s="47">
        <v>-17.5690347119391</v>
      </c>
    </row>
    <row r="9" spans="1:23" ht="12" thickBot="1">
      <c r="A9" s="72"/>
      <c r="B9" s="61" t="s">
        <v>7</v>
      </c>
      <c r="C9" s="62"/>
      <c r="D9" s="44">
        <v>73108.569300000003</v>
      </c>
      <c r="E9" s="44">
        <v>136920</v>
      </c>
      <c r="F9" s="45">
        <v>53.395098816827399</v>
      </c>
      <c r="G9" s="46"/>
      <c r="H9" s="46"/>
      <c r="I9" s="44">
        <v>16524.2968</v>
      </c>
      <c r="J9" s="45">
        <v>22.6024075675627</v>
      </c>
      <c r="K9" s="46"/>
      <c r="L9" s="46"/>
      <c r="M9" s="46"/>
      <c r="N9" s="44">
        <v>2960432.7683999999</v>
      </c>
      <c r="O9" s="44">
        <v>31520418.3083</v>
      </c>
      <c r="P9" s="44">
        <v>5070</v>
      </c>
      <c r="Q9" s="44">
        <v>4371</v>
      </c>
      <c r="R9" s="45">
        <v>15.9917638984214</v>
      </c>
      <c r="S9" s="44">
        <v>14.4198361538462</v>
      </c>
      <c r="T9" s="44">
        <v>14.896877007549801</v>
      </c>
      <c r="U9" s="47">
        <v>-3.30822658880468</v>
      </c>
    </row>
    <row r="10" spans="1:23" ht="12" thickBot="1">
      <c r="A10" s="72"/>
      <c r="B10" s="61" t="s">
        <v>8</v>
      </c>
      <c r="C10" s="62"/>
      <c r="D10" s="44">
        <v>89020.198199999999</v>
      </c>
      <c r="E10" s="44">
        <v>115589</v>
      </c>
      <c r="F10" s="45">
        <v>77.014420230298697</v>
      </c>
      <c r="G10" s="46"/>
      <c r="H10" s="46"/>
      <c r="I10" s="44">
        <v>16179.2556</v>
      </c>
      <c r="J10" s="45">
        <v>18.1748141738017</v>
      </c>
      <c r="K10" s="46"/>
      <c r="L10" s="46"/>
      <c r="M10" s="46"/>
      <c r="N10" s="44">
        <v>3266259.7763999999</v>
      </c>
      <c r="O10" s="44">
        <v>43034913.579800002</v>
      </c>
      <c r="P10" s="44">
        <v>84274</v>
      </c>
      <c r="Q10" s="44">
        <v>73958</v>
      </c>
      <c r="R10" s="45">
        <v>13.9484572324833</v>
      </c>
      <c r="S10" s="44">
        <v>1.05631865343997</v>
      </c>
      <c r="T10" s="44">
        <v>1.06660969198734</v>
      </c>
      <c r="U10" s="47">
        <v>-0.97423618468359396</v>
      </c>
    </row>
    <row r="11" spans="1:23" ht="12" thickBot="1">
      <c r="A11" s="72"/>
      <c r="B11" s="61" t="s">
        <v>9</v>
      </c>
      <c r="C11" s="62"/>
      <c r="D11" s="44">
        <v>46495.580999999998</v>
      </c>
      <c r="E11" s="44">
        <v>48306</v>
      </c>
      <c r="F11" s="45">
        <v>96.252186063842998</v>
      </c>
      <c r="G11" s="46"/>
      <c r="H11" s="46"/>
      <c r="I11" s="44">
        <v>9647.4578999999994</v>
      </c>
      <c r="J11" s="45">
        <v>20.749193132999</v>
      </c>
      <c r="K11" s="46"/>
      <c r="L11" s="46"/>
      <c r="M11" s="46"/>
      <c r="N11" s="44">
        <v>1320878.0628</v>
      </c>
      <c r="O11" s="44">
        <v>15198829.3401</v>
      </c>
      <c r="P11" s="44">
        <v>2575</v>
      </c>
      <c r="Q11" s="44">
        <v>2058</v>
      </c>
      <c r="R11" s="45">
        <v>25.121477162293498</v>
      </c>
      <c r="S11" s="44">
        <v>18.056536310679601</v>
      </c>
      <c r="T11" s="44">
        <v>20.774347084548101</v>
      </c>
      <c r="U11" s="47">
        <v>-15.0516728519026</v>
      </c>
    </row>
    <row r="12" spans="1:23" ht="12" thickBot="1">
      <c r="A12" s="72"/>
      <c r="B12" s="61" t="s">
        <v>10</v>
      </c>
      <c r="C12" s="62"/>
      <c r="D12" s="44">
        <v>345443.41720000003</v>
      </c>
      <c r="E12" s="44">
        <v>207331</v>
      </c>
      <c r="F12" s="45">
        <v>166.61445572538599</v>
      </c>
      <c r="G12" s="46"/>
      <c r="H12" s="46"/>
      <c r="I12" s="44">
        <v>14117.2462</v>
      </c>
      <c r="J12" s="45">
        <v>4.0867029148876801</v>
      </c>
      <c r="K12" s="46"/>
      <c r="L12" s="46"/>
      <c r="M12" s="46"/>
      <c r="N12" s="44">
        <v>5028827.0568000004</v>
      </c>
      <c r="O12" s="44">
        <v>54534690.020999998</v>
      </c>
      <c r="P12" s="44">
        <v>2875</v>
      </c>
      <c r="Q12" s="44">
        <v>2010</v>
      </c>
      <c r="R12" s="45">
        <v>43.034825870646799</v>
      </c>
      <c r="S12" s="44">
        <v>120.154232069565</v>
      </c>
      <c r="T12" s="44">
        <v>120.944405174129</v>
      </c>
      <c r="U12" s="47">
        <v>-0.65763235381226504</v>
      </c>
    </row>
    <row r="13" spans="1:23" ht="12" thickBot="1">
      <c r="A13" s="72"/>
      <c r="B13" s="61" t="s">
        <v>11</v>
      </c>
      <c r="C13" s="62"/>
      <c r="D13" s="44">
        <v>325304.05190000002</v>
      </c>
      <c r="E13" s="44">
        <v>328741</v>
      </c>
      <c r="F13" s="45">
        <v>98.954511880173101</v>
      </c>
      <c r="G13" s="46"/>
      <c r="H13" s="46"/>
      <c r="I13" s="44">
        <v>84425.440199999997</v>
      </c>
      <c r="J13" s="45">
        <v>25.9527785488368</v>
      </c>
      <c r="K13" s="46"/>
      <c r="L13" s="46"/>
      <c r="M13" s="46"/>
      <c r="N13" s="44">
        <v>7433226.0404000003</v>
      </c>
      <c r="O13" s="44">
        <v>85095873.307099998</v>
      </c>
      <c r="P13" s="44">
        <v>12231</v>
      </c>
      <c r="Q13" s="44">
        <v>10043</v>
      </c>
      <c r="R13" s="45">
        <v>21.7863188290351</v>
      </c>
      <c r="S13" s="44">
        <v>26.596684809091698</v>
      </c>
      <c r="T13" s="44">
        <v>26.386003893259002</v>
      </c>
      <c r="U13" s="47">
        <v>0.79213224258931103</v>
      </c>
    </row>
    <row r="14" spans="1:23" ht="12" thickBot="1">
      <c r="A14" s="72"/>
      <c r="B14" s="61" t="s">
        <v>12</v>
      </c>
      <c r="C14" s="62"/>
      <c r="D14" s="44">
        <v>272350.01250000001</v>
      </c>
      <c r="E14" s="44">
        <v>193625</v>
      </c>
      <c r="F14" s="45">
        <v>140.65849580374399</v>
      </c>
      <c r="G14" s="46"/>
      <c r="H14" s="46"/>
      <c r="I14" s="44">
        <v>53129.299500000001</v>
      </c>
      <c r="J14" s="45">
        <v>19.507727946221401</v>
      </c>
      <c r="K14" s="46"/>
      <c r="L14" s="46"/>
      <c r="M14" s="46"/>
      <c r="N14" s="44">
        <v>4507274.6453</v>
      </c>
      <c r="O14" s="44">
        <v>43955511.1448</v>
      </c>
      <c r="P14" s="44">
        <v>3639</v>
      </c>
      <c r="Q14" s="44">
        <v>4352</v>
      </c>
      <c r="R14" s="45">
        <v>-16.383272058823501</v>
      </c>
      <c r="S14" s="44">
        <v>74.841992992580401</v>
      </c>
      <c r="T14" s="44">
        <v>60.020331617647102</v>
      </c>
      <c r="U14" s="47">
        <v>19.803937311507301</v>
      </c>
    </row>
    <row r="15" spans="1:23" ht="12" thickBot="1">
      <c r="A15" s="72"/>
      <c r="B15" s="61" t="s">
        <v>13</v>
      </c>
      <c r="C15" s="62"/>
      <c r="D15" s="44">
        <v>172855.37419999999</v>
      </c>
      <c r="E15" s="44">
        <v>115331</v>
      </c>
      <c r="F15" s="45">
        <v>149.87763411398501</v>
      </c>
      <c r="G15" s="46"/>
      <c r="H15" s="46"/>
      <c r="I15" s="44">
        <v>32132.0301</v>
      </c>
      <c r="J15" s="45">
        <v>18.5889679442781</v>
      </c>
      <c r="K15" s="46"/>
      <c r="L15" s="46"/>
      <c r="M15" s="46"/>
      <c r="N15" s="44">
        <v>2433115.6151999999</v>
      </c>
      <c r="O15" s="44">
        <v>27049958.917300001</v>
      </c>
      <c r="P15" s="44">
        <v>4396</v>
      </c>
      <c r="Q15" s="44">
        <v>3251</v>
      </c>
      <c r="R15" s="45">
        <v>35.219932328514297</v>
      </c>
      <c r="S15" s="44">
        <v>39.321058735213803</v>
      </c>
      <c r="T15" s="44">
        <v>53.235324269455603</v>
      </c>
      <c r="U15" s="47">
        <v>-35.386294219440401</v>
      </c>
    </row>
    <row r="16" spans="1:23" ht="12" thickBot="1">
      <c r="A16" s="72"/>
      <c r="B16" s="61" t="s">
        <v>14</v>
      </c>
      <c r="C16" s="62"/>
      <c r="D16" s="44">
        <v>680754.08600000001</v>
      </c>
      <c r="E16" s="44">
        <v>973676</v>
      </c>
      <c r="F16" s="45">
        <v>69.915874068992096</v>
      </c>
      <c r="G16" s="46"/>
      <c r="H16" s="46"/>
      <c r="I16" s="44">
        <v>-10585.5643</v>
      </c>
      <c r="J16" s="45">
        <v>-1.5549762414499899</v>
      </c>
      <c r="K16" s="46"/>
      <c r="L16" s="46"/>
      <c r="M16" s="46"/>
      <c r="N16" s="44">
        <v>24403343.532099999</v>
      </c>
      <c r="O16" s="44">
        <v>233763850.53569999</v>
      </c>
      <c r="P16" s="44">
        <v>37985</v>
      </c>
      <c r="Q16" s="44">
        <v>31325</v>
      </c>
      <c r="R16" s="45">
        <v>21.260973663208301</v>
      </c>
      <c r="S16" s="44">
        <v>17.9216555482427</v>
      </c>
      <c r="T16" s="44">
        <v>15.894868711891499</v>
      </c>
      <c r="U16" s="47">
        <v>11.309149597789199</v>
      </c>
    </row>
    <row r="17" spans="1:21" ht="12" thickBot="1">
      <c r="A17" s="72"/>
      <c r="B17" s="61" t="s">
        <v>15</v>
      </c>
      <c r="C17" s="62"/>
      <c r="D17" s="44">
        <v>1125500.5451</v>
      </c>
      <c r="E17" s="44">
        <v>2979296</v>
      </c>
      <c r="F17" s="45">
        <v>37.777399261436301</v>
      </c>
      <c r="G17" s="46"/>
      <c r="H17" s="46"/>
      <c r="I17" s="44">
        <v>-49851.635199999997</v>
      </c>
      <c r="J17" s="45">
        <v>-4.4292857446435701</v>
      </c>
      <c r="K17" s="46"/>
      <c r="L17" s="46"/>
      <c r="M17" s="46"/>
      <c r="N17" s="44">
        <v>40875205.473800004</v>
      </c>
      <c r="O17" s="44">
        <v>227173181.71830001</v>
      </c>
      <c r="P17" s="44">
        <v>11878</v>
      </c>
      <c r="Q17" s="44">
        <v>14048</v>
      </c>
      <c r="R17" s="45">
        <v>-15.4470387243736</v>
      </c>
      <c r="S17" s="44">
        <v>94.755055152382596</v>
      </c>
      <c r="T17" s="44">
        <v>65.868766422266503</v>
      </c>
      <c r="U17" s="47">
        <v>30.485221800211001</v>
      </c>
    </row>
    <row r="18" spans="1:21" ht="12" thickBot="1">
      <c r="A18" s="72"/>
      <c r="B18" s="61" t="s">
        <v>16</v>
      </c>
      <c r="C18" s="62"/>
      <c r="D18" s="44">
        <v>1421251.1128</v>
      </c>
      <c r="E18" s="44">
        <v>1627417</v>
      </c>
      <c r="F18" s="45">
        <v>87.3317110980161</v>
      </c>
      <c r="G18" s="46"/>
      <c r="H18" s="46"/>
      <c r="I18" s="44">
        <v>201607.48509999999</v>
      </c>
      <c r="J18" s="45">
        <v>14.1852121193991</v>
      </c>
      <c r="K18" s="46"/>
      <c r="L18" s="46"/>
      <c r="M18" s="46"/>
      <c r="N18" s="44">
        <v>40164038.389200002</v>
      </c>
      <c r="O18" s="44">
        <v>552344832.81560004</v>
      </c>
      <c r="P18" s="44">
        <v>79017</v>
      </c>
      <c r="Q18" s="44">
        <v>66276</v>
      </c>
      <c r="R18" s="45">
        <v>19.2241535397429</v>
      </c>
      <c r="S18" s="44">
        <v>17.986649870281099</v>
      </c>
      <c r="T18" s="44">
        <v>18.301531859194899</v>
      </c>
      <c r="U18" s="47">
        <v>-1.7506427888723901</v>
      </c>
    </row>
    <row r="19" spans="1:21" ht="12" thickBot="1">
      <c r="A19" s="72"/>
      <c r="B19" s="61" t="s">
        <v>17</v>
      </c>
      <c r="C19" s="62"/>
      <c r="D19" s="44">
        <v>557813.85880000005</v>
      </c>
      <c r="E19" s="44">
        <v>806811</v>
      </c>
      <c r="F19" s="45">
        <v>69.138107784846795</v>
      </c>
      <c r="G19" s="46"/>
      <c r="H19" s="46"/>
      <c r="I19" s="44">
        <v>56420.3217</v>
      </c>
      <c r="J19" s="45">
        <v>10.1145428371705</v>
      </c>
      <c r="K19" s="46"/>
      <c r="L19" s="46"/>
      <c r="M19" s="46"/>
      <c r="N19" s="44">
        <v>17420724.8983</v>
      </c>
      <c r="O19" s="44">
        <v>184053527.52919999</v>
      </c>
      <c r="P19" s="44">
        <v>13013</v>
      </c>
      <c r="Q19" s="44">
        <v>11267</v>
      </c>
      <c r="R19" s="45">
        <v>15.4965829413331</v>
      </c>
      <c r="S19" s="44">
        <v>42.865892476753999</v>
      </c>
      <c r="T19" s="44">
        <v>61.780462856128501</v>
      </c>
      <c r="U19" s="47">
        <v>-44.124989091576197</v>
      </c>
    </row>
    <row r="20" spans="1:21" ht="12" thickBot="1">
      <c r="A20" s="72"/>
      <c r="B20" s="61" t="s">
        <v>18</v>
      </c>
      <c r="C20" s="62"/>
      <c r="D20" s="44">
        <v>1051162.6954000001</v>
      </c>
      <c r="E20" s="44">
        <v>1876941</v>
      </c>
      <c r="F20" s="45">
        <v>56.004035044255502</v>
      </c>
      <c r="G20" s="46"/>
      <c r="H20" s="46"/>
      <c r="I20" s="44">
        <v>112784.2099</v>
      </c>
      <c r="J20" s="45">
        <v>10.7294722685228</v>
      </c>
      <c r="K20" s="46"/>
      <c r="L20" s="46"/>
      <c r="M20" s="46"/>
      <c r="N20" s="44">
        <v>28809479.3653</v>
      </c>
      <c r="O20" s="44">
        <v>273613578.52999997</v>
      </c>
      <c r="P20" s="44">
        <v>41011</v>
      </c>
      <c r="Q20" s="44">
        <v>31163</v>
      </c>
      <c r="R20" s="45">
        <v>31.601578795366301</v>
      </c>
      <c r="S20" s="44">
        <v>25.631237848382099</v>
      </c>
      <c r="T20" s="44">
        <v>21.187629586368502</v>
      </c>
      <c r="U20" s="47">
        <v>17.336690051019801</v>
      </c>
    </row>
    <row r="21" spans="1:21" ht="12" thickBot="1">
      <c r="A21" s="72"/>
      <c r="B21" s="61" t="s">
        <v>19</v>
      </c>
      <c r="C21" s="62"/>
      <c r="D21" s="44">
        <v>374487.3358</v>
      </c>
      <c r="E21" s="44">
        <v>516706</v>
      </c>
      <c r="F21" s="45">
        <v>72.475902311953007</v>
      </c>
      <c r="G21" s="46"/>
      <c r="H21" s="46"/>
      <c r="I21" s="44">
        <v>46402.369500000001</v>
      </c>
      <c r="J21" s="45">
        <v>12.390904862209201</v>
      </c>
      <c r="K21" s="46"/>
      <c r="L21" s="46"/>
      <c r="M21" s="46"/>
      <c r="N21" s="44">
        <v>9458264.9803999998</v>
      </c>
      <c r="O21" s="44">
        <v>108334167.1609</v>
      </c>
      <c r="P21" s="44">
        <v>35874</v>
      </c>
      <c r="Q21" s="44">
        <v>29052</v>
      </c>
      <c r="R21" s="45">
        <v>23.4820322180917</v>
      </c>
      <c r="S21" s="44">
        <v>10.4389623627139</v>
      </c>
      <c r="T21" s="44">
        <v>10.696354935976901</v>
      </c>
      <c r="U21" s="47">
        <v>-2.4656911704393698</v>
      </c>
    </row>
    <row r="22" spans="1:21" ht="12" thickBot="1">
      <c r="A22" s="72"/>
      <c r="B22" s="61" t="s">
        <v>20</v>
      </c>
      <c r="C22" s="62"/>
      <c r="D22" s="44">
        <v>931161.54350000003</v>
      </c>
      <c r="E22" s="44">
        <v>1058976</v>
      </c>
      <c r="F22" s="45">
        <v>87.930372690221503</v>
      </c>
      <c r="G22" s="46"/>
      <c r="H22" s="46"/>
      <c r="I22" s="44">
        <v>113171.5906</v>
      </c>
      <c r="J22" s="45">
        <v>12.153808476090701</v>
      </c>
      <c r="K22" s="46"/>
      <c r="L22" s="46"/>
      <c r="M22" s="46"/>
      <c r="N22" s="44">
        <v>28012948.078000002</v>
      </c>
      <c r="O22" s="44">
        <v>307888611.6832</v>
      </c>
      <c r="P22" s="44">
        <v>61655</v>
      </c>
      <c r="Q22" s="44">
        <v>51488</v>
      </c>
      <c r="R22" s="45">
        <v>19.746348663766302</v>
      </c>
      <c r="S22" s="44">
        <v>15.1027742032276</v>
      </c>
      <c r="T22" s="44">
        <v>15.232679437927301</v>
      </c>
      <c r="U22" s="47">
        <v>-0.86014154056467995</v>
      </c>
    </row>
    <row r="23" spans="1:21" ht="12" thickBot="1">
      <c r="A23" s="72"/>
      <c r="B23" s="61" t="s">
        <v>21</v>
      </c>
      <c r="C23" s="62"/>
      <c r="D23" s="44">
        <v>2858182.3302000002</v>
      </c>
      <c r="E23" s="44">
        <v>2829417</v>
      </c>
      <c r="F23" s="45">
        <v>101.016652200789</v>
      </c>
      <c r="G23" s="46"/>
      <c r="H23" s="46"/>
      <c r="I23" s="44">
        <v>225331.89499999999</v>
      </c>
      <c r="J23" s="45">
        <v>7.8837480946931899</v>
      </c>
      <c r="K23" s="46"/>
      <c r="L23" s="46"/>
      <c r="M23" s="46"/>
      <c r="N23" s="44">
        <v>65366395.898599997</v>
      </c>
      <c r="O23" s="44">
        <v>665976399.0575</v>
      </c>
      <c r="P23" s="44">
        <v>89200</v>
      </c>
      <c r="Q23" s="44">
        <v>64395</v>
      </c>
      <c r="R23" s="45">
        <v>38.520071434117597</v>
      </c>
      <c r="S23" s="44">
        <v>32.042402804932699</v>
      </c>
      <c r="T23" s="44">
        <v>29.9142724233248</v>
      </c>
      <c r="U23" s="47">
        <v>6.6416067314412697</v>
      </c>
    </row>
    <row r="24" spans="1:21" ht="12" thickBot="1">
      <c r="A24" s="72"/>
      <c r="B24" s="61" t="s">
        <v>22</v>
      </c>
      <c r="C24" s="62"/>
      <c r="D24" s="44">
        <v>276765.68949999998</v>
      </c>
      <c r="E24" s="44">
        <v>401025</v>
      </c>
      <c r="F24" s="45">
        <v>69.0145725328845</v>
      </c>
      <c r="G24" s="46"/>
      <c r="H24" s="46"/>
      <c r="I24" s="44">
        <v>46171.301200000002</v>
      </c>
      <c r="J24" s="45">
        <v>16.682451240040699</v>
      </c>
      <c r="K24" s="46"/>
      <c r="L24" s="46"/>
      <c r="M24" s="46"/>
      <c r="N24" s="44">
        <v>8399428.4108000007</v>
      </c>
      <c r="O24" s="44">
        <v>82867690.691799998</v>
      </c>
      <c r="P24" s="44">
        <v>32166</v>
      </c>
      <c r="Q24" s="44">
        <v>29825</v>
      </c>
      <c r="R24" s="45">
        <v>7.8491198658843198</v>
      </c>
      <c r="S24" s="44">
        <v>8.6042930267984801</v>
      </c>
      <c r="T24" s="44">
        <v>8.3610419413243893</v>
      </c>
      <c r="U24" s="47">
        <v>2.82708974132415</v>
      </c>
    </row>
    <row r="25" spans="1:21" ht="12" thickBot="1">
      <c r="A25" s="72"/>
      <c r="B25" s="61" t="s">
        <v>23</v>
      </c>
      <c r="C25" s="62"/>
      <c r="D25" s="44">
        <v>246137.0932</v>
      </c>
      <c r="E25" s="44">
        <v>332772</v>
      </c>
      <c r="F25" s="45">
        <v>73.965686175519593</v>
      </c>
      <c r="G25" s="46"/>
      <c r="H25" s="46"/>
      <c r="I25" s="44">
        <v>24535.280900000002</v>
      </c>
      <c r="J25" s="45">
        <v>9.9681362857664606</v>
      </c>
      <c r="K25" s="46"/>
      <c r="L25" s="46"/>
      <c r="M25" s="46"/>
      <c r="N25" s="44">
        <v>6736022.9535999997</v>
      </c>
      <c r="O25" s="44">
        <v>69292876.8257</v>
      </c>
      <c r="P25" s="44">
        <v>18734</v>
      </c>
      <c r="Q25" s="44">
        <v>16141</v>
      </c>
      <c r="R25" s="45">
        <v>16.0646800074345</v>
      </c>
      <c r="S25" s="44">
        <v>13.1385231771111</v>
      </c>
      <c r="T25" s="44">
        <v>12.5664538628338</v>
      </c>
      <c r="U25" s="47">
        <v>4.3541371169780598</v>
      </c>
    </row>
    <row r="26" spans="1:21" ht="12" thickBot="1">
      <c r="A26" s="72"/>
      <c r="B26" s="61" t="s">
        <v>24</v>
      </c>
      <c r="C26" s="62"/>
      <c r="D26" s="44">
        <v>512525.80450000003</v>
      </c>
      <c r="E26" s="44">
        <v>597414</v>
      </c>
      <c r="F26" s="45">
        <v>85.790725443327403</v>
      </c>
      <c r="G26" s="46"/>
      <c r="H26" s="46"/>
      <c r="I26" s="44">
        <v>103929.8126</v>
      </c>
      <c r="J26" s="45">
        <v>20.277966823814801</v>
      </c>
      <c r="K26" s="46"/>
      <c r="L26" s="46"/>
      <c r="M26" s="46"/>
      <c r="N26" s="44">
        <v>11736975.689099999</v>
      </c>
      <c r="O26" s="44">
        <v>151031957.7349</v>
      </c>
      <c r="P26" s="44">
        <v>42165</v>
      </c>
      <c r="Q26" s="44">
        <v>29394</v>
      </c>
      <c r="R26" s="45">
        <v>43.447642375995102</v>
      </c>
      <c r="S26" s="44">
        <v>12.1552426064271</v>
      </c>
      <c r="T26" s="44">
        <v>12.258884180445</v>
      </c>
      <c r="U26" s="47">
        <v>-0.852649160314217</v>
      </c>
    </row>
    <row r="27" spans="1:21" ht="12" thickBot="1">
      <c r="A27" s="72"/>
      <c r="B27" s="61" t="s">
        <v>25</v>
      </c>
      <c r="C27" s="62"/>
      <c r="D27" s="44">
        <v>217491.61069999999</v>
      </c>
      <c r="E27" s="44">
        <v>358300</v>
      </c>
      <c r="F27" s="45">
        <v>60.700979821378702</v>
      </c>
      <c r="G27" s="46"/>
      <c r="H27" s="46"/>
      <c r="I27" s="44">
        <v>60982.735000000001</v>
      </c>
      <c r="J27" s="45">
        <v>28.0391205912385</v>
      </c>
      <c r="K27" s="46"/>
      <c r="L27" s="46"/>
      <c r="M27" s="46"/>
      <c r="N27" s="44">
        <v>7675209.0976</v>
      </c>
      <c r="O27" s="44">
        <v>70151298.996399999</v>
      </c>
      <c r="P27" s="44">
        <v>34229</v>
      </c>
      <c r="Q27" s="44">
        <v>29995</v>
      </c>
      <c r="R27" s="45">
        <v>14.115685947657999</v>
      </c>
      <c r="S27" s="44">
        <v>6.3540159134067604</v>
      </c>
      <c r="T27" s="44">
        <v>6.3294943123853997</v>
      </c>
      <c r="U27" s="47">
        <v>0.38592287705200501</v>
      </c>
    </row>
    <row r="28" spans="1:21" ht="12" thickBot="1">
      <c r="A28" s="72"/>
      <c r="B28" s="61" t="s">
        <v>26</v>
      </c>
      <c r="C28" s="62"/>
      <c r="D28" s="44">
        <v>922270.38679999998</v>
      </c>
      <c r="E28" s="44">
        <v>1097160</v>
      </c>
      <c r="F28" s="45">
        <v>84.059789529330303</v>
      </c>
      <c r="G28" s="46"/>
      <c r="H28" s="46"/>
      <c r="I28" s="44">
        <v>50296.727700000003</v>
      </c>
      <c r="J28" s="45">
        <v>5.45357721768716</v>
      </c>
      <c r="K28" s="46"/>
      <c r="L28" s="46"/>
      <c r="M28" s="46"/>
      <c r="N28" s="44">
        <v>26093175.8006</v>
      </c>
      <c r="O28" s="44">
        <v>239736330.96329999</v>
      </c>
      <c r="P28" s="44">
        <v>50482</v>
      </c>
      <c r="Q28" s="44">
        <v>47391</v>
      </c>
      <c r="R28" s="45">
        <v>6.5223354645396903</v>
      </c>
      <c r="S28" s="44">
        <v>18.269291763400801</v>
      </c>
      <c r="T28" s="44">
        <v>17.4654678462155</v>
      </c>
      <c r="U28" s="47">
        <v>4.39986359403163</v>
      </c>
    </row>
    <row r="29" spans="1:21" ht="12" thickBot="1">
      <c r="A29" s="72"/>
      <c r="B29" s="61" t="s">
        <v>27</v>
      </c>
      <c r="C29" s="62"/>
      <c r="D29" s="44">
        <v>662588.54169999994</v>
      </c>
      <c r="E29" s="44">
        <v>650772</v>
      </c>
      <c r="F29" s="45">
        <v>101.815772912787</v>
      </c>
      <c r="G29" s="46"/>
      <c r="H29" s="46"/>
      <c r="I29" s="44">
        <v>96117.752600000007</v>
      </c>
      <c r="J29" s="45">
        <v>14.5064012657676</v>
      </c>
      <c r="K29" s="46"/>
      <c r="L29" s="46"/>
      <c r="M29" s="46"/>
      <c r="N29" s="44">
        <v>17877217.269099999</v>
      </c>
      <c r="O29" s="44">
        <v>170862251.1112</v>
      </c>
      <c r="P29" s="44">
        <v>101732</v>
      </c>
      <c r="Q29" s="44">
        <v>91747</v>
      </c>
      <c r="R29" s="45">
        <v>10.8831896410782</v>
      </c>
      <c r="S29" s="44">
        <v>6.51307889061456</v>
      </c>
      <c r="T29" s="44">
        <v>6.6648340294505504</v>
      </c>
      <c r="U29" s="47">
        <v>-2.3300061520009998</v>
      </c>
    </row>
    <row r="30" spans="1:21" ht="12" thickBot="1">
      <c r="A30" s="72"/>
      <c r="B30" s="61" t="s">
        <v>28</v>
      </c>
      <c r="C30" s="62"/>
      <c r="D30" s="44">
        <v>991231.48739999998</v>
      </c>
      <c r="E30" s="44">
        <v>1152044</v>
      </c>
      <c r="F30" s="45">
        <v>86.041113655381196</v>
      </c>
      <c r="G30" s="46"/>
      <c r="H30" s="46"/>
      <c r="I30" s="44">
        <v>138419.07500000001</v>
      </c>
      <c r="J30" s="45">
        <v>13.9643541150083</v>
      </c>
      <c r="K30" s="46"/>
      <c r="L30" s="46"/>
      <c r="M30" s="46"/>
      <c r="N30" s="44">
        <v>31631054.8171</v>
      </c>
      <c r="O30" s="44">
        <v>314518750.4465</v>
      </c>
      <c r="P30" s="44">
        <v>72440</v>
      </c>
      <c r="Q30" s="44">
        <v>60895</v>
      </c>
      <c r="R30" s="45">
        <v>18.958863617702601</v>
      </c>
      <c r="S30" s="44">
        <v>13.6834827084484</v>
      </c>
      <c r="T30" s="44">
        <v>13.950756868379999</v>
      </c>
      <c r="U30" s="47">
        <v>-1.95326121007636</v>
      </c>
    </row>
    <row r="31" spans="1:21" ht="12" thickBot="1">
      <c r="A31" s="72"/>
      <c r="B31" s="61" t="s">
        <v>29</v>
      </c>
      <c r="C31" s="62"/>
      <c r="D31" s="44">
        <v>1460916.6984000001</v>
      </c>
      <c r="E31" s="44">
        <v>890272</v>
      </c>
      <c r="F31" s="45">
        <v>164.097792405018</v>
      </c>
      <c r="G31" s="46"/>
      <c r="H31" s="46"/>
      <c r="I31" s="44">
        <v>-11039.630800000001</v>
      </c>
      <c r="J31" s="45">
        <v>-0.75566463249346405</v>
      </c>
      <c r="K31" s="46"/>
      <c r="L31" s="46"/>
      <c r="M31" s="46"/>
      <c r="N31" s="44">
        <v>25696461.399599999</v>
      </c>
      <c r="O31" s="44">
        <v>252360534.91350001</v>
      </c>
      <c r="P31" s="44">
        <v>45940</v>
      </c>
      <c r="Q31" s="44">
        <v>34083</v>
      </c>
      <c r="R31" s="45">
        <v>34.7886042895285</v>
      </c>
      <c r="S31" s="44">
        <v>31.8005376229865</v>
      </c>
      <c r="T31" s="44">
        <v>29.181820629052599</v>
      </c>
      <c r="U31" s="47">
        <v>8.2348198794004208</v>
      </c>
    </row>
    <row r="32" spans="1:21" ht="12" thickBot="1">
      <c r="A32" s="72"/>
      <c r="B32" s="61" t="s">
        <v>30</v>
      </c>
      <c r="C32" s="62"/>
      <c r="D32" s="44">
        <v>132141.21040000001</v>
      </c>
      <c r="E32" s="44">
        <v>131984</v>
      </c>
      <c r="F32" s="45">
        <v>100.11911322584599</v>
      </c>
      <c r="G32" s="46"/>
      <c r="H32" s="46"/>
      <c r="I32" s="44">
        <v>30975.5245</v>
      </c>
      <c r="J32" s="45">
        <v>23.441229580261201</v>
      </c>
      <c r="K32" s="46"/>
      <c r="L32" s="46"/>
      <c r="M32" s="46"/>
      <c r="N32" s="44">
        <v>3315794.3766000001</v>
      </c>
      <c r="O32" s="44">
        <v>38763741.289999999</v>
      </c>
      <c r="P32" s="44">
        <v>32879</v>
      </c>
      <c r="Q32" s="44">
        <v>23841</v>
      </c>
      <c r="R32" s="45">
        <v>37.909483662598099</v>
      </c>
      <c r="S32" s="44">
        <v>4.0190154931719304</v>
      </c>
      <c r="T32" s="44">
        <v>4.4013450820015896</v>
      </c>
      <c r="U32" s="47">
        <v>-9.5130160478160697</v>
      </c>
    </row>
    <row r="33" spans="1:21" ht="12" thickBot="1">
      <c r="A33" s="72"/>
      <c r="B33" s="61" t="s">
        <v>31</v>
      </c>
      <c r="C33" s="62"/>
      <c r="D33" s="44">
        <v>94.188199999999995</v>
      </c>
      <c r="E33" s="46"/>
      <c r="F33" s="46"/>
      <c r="G33" s="46"/>
      <c r="H33" s="46"/>
      <c r="I33" s="44">
        <v>19.762599999999999</v>
      </c>
      <c r="J33" s="45">
        <v>20.982033842880501</v>
      </c>
      <c r="K33" s="46"/>
      <c r="L33" s="46"/>
      <c r="M33" s="46"/>
      <c r="N33" s="44">
        <v>2994.2040999999999</v>
      </c>
      <c r="O33" s="44">
        <v>29330.0098</v>
      </c>
      <c r="P33" s="44">
        <v>13</v>
      </c>
      <c r="Q33" s="44">
        <v>21</v>
      </c>
      <c r="R33" s="45">
        <v>-38.095238095238102</v>
      </c>
      <c r="S33" s="44">
        <v>7.2452461538461499</v>
      </c>
      <c r="T33" s="44">
        <v>4.5339952380952404</v>
      </c>
      <c r="U33" s="47">
        <v>37.421101480612101</v>
      </c>
    </row>
    <row r="34" spans="1:21" ht="12" thickBot="1">
      <c r="A34" s="72"/>
      <c r="B34" s="61" t="s">
        <v>40</v>
      </c>
      <c r="C34" s="62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4">
        <v>25.9</v>
      </c>
      <c r="P34" s="46"/>
      <c r="Q34" s="46"/>
      <c r="R34" s="46"/>
      <c r="S34" s="46"/>
      <c r="T34" s="46"/>
      <c r="U34" s="48"/>
    </row>
    <row r="35" spans="1:21" ht="12" thickBot="1">
      <c r="A35" s="72"/>
      <c r="B35" s="61" t="s">
        <v>32</v>
      </c>
      <c r="C35" s="62"/>
      <c r="D35" s="44">
        <v>144578.21650000001</v>
      </c>
      <c r="E35" s="44">
        <v>231179</v>
      </c>
      <c r="F35" s="45">
        <v>62.539511158020403</v>
      </c>
      <c r="G35" s="46"/>
      <c r="H35" s="46"/>
      <c r="I35" s="44">
        <v>24307.313200000001</v>
      </c>
      <c r="J35" s="45">
        <v>16.812569547778299</v>
      </c>
      <c r="K35" s="46"/>
      <c r="L35" s="46"/>
      <c r="M35" s="46"/>
      <c r="N35" s="44">
        <v>4786042.5672000004</v>
      </c>
      <c r="O35" s="44">
        <v>39549951.940700002</v>
      </c>
      <c r="P35" s="44">
        <v>11690</v>
      </c>
      <c r="Q35" s="44">
        <v>8707</v>
      </c>
      <c r="R35" s="45">
        <v>34.2597909727805</v>
      </c>
      <c r="S35" s="44">
        <v>12.3676831907613</v>
      </c>
      <c r="T35" s="44">
        <v>12.480638532215499</v>
      </c>
      <c r="U35" s="47">
        <v>-0.91331043746738905</v>
      </c>
    </row>
    <row r="36" spans="1:21" ht="12" thickBot="1">
      <c r="A36" s="72"/>
      <c r="B36" s="61" t="s">
        <v>41</v>
      </c>
      <c r="C36" s="62"/>
      <c r="D36" s="46"/>
      <c r="E36" s="44">
        <v>823930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8"/>
    </row>
    <row r="37" spans="1:21" ht="12" thickBot="1">
      <c r="A37" s="72"/>
      <c r="B37" s="61" t="s">
        <v>42</v>
      </c>
      <c r="C37" s="62"/>
      <c r="D37" s="46"/>
      <c r="E37" s="44">
        <v>295799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8"/>
    </row>
    <row r="38" spans="1:21" ht="12" thickBot="1">
      <c r="A38" s="72"/>
      <c r="B38" s="61" t="s">
        <v>43</v>
      </c>
      <c r="C38" s="62"/>
      <c r="D38" s="46"/>
      <c r="E38" s="44">
        <v>318658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8"/>
    </row>
    <row r="39" spans="1:21" ht="12" customHeight="1" thickBot="1">
      <c r="A39" s="72"/>
      <c r="B39" s="61" t="s">
        <v>33</v>
      </c>
      <c r="C39" s="62"/>
      <c r="D39" s="44">
        <v>226701.28260000001</v>
      </c>
      <c r="E39" s="44">
        <v>365657</v>
      </c>
      <c r="F39" s="45">
        <v>61.998343420199802</v>
      </c>
      <c r="G39" s="46"/>
      <c r="H39" s="46"/>
      <c r="I39" s="44">
        <v>12420.5267</v>
      </c>
      <c r="J39" s="45">
        <v>5.4788074233859696</v>
      </c>
      <c r="K39" s="46"/>
      <c r="L39" s="46"/>
      <c r="M39" s="46"/>
      <c r="N39" s="44">
        <v>10178150.1613</v>
      </c>
      <c r="O39" s="44">
        <v>100127530.93000001</v>
      </c>
      <c r="P39" s="44">
        <v>473</v>
      </c>
      <c r="Q39" s="44">
        <v>409</v>
      </c>
      <c r="R39" s="45">
        <v>15.647921760391201</v>
      </c>
      <c r="S39" s="44">
        <v>479.283895560254</v>
      </c>
      <c r="T39" s="44">
        <v>543.89275378973105</v>
      </c>
      <c r="U39" s="47">
        <v>-13.480289829883301</v>
      </c>
    </row>
    <row r="40" spans="1:21" ht="12" thickBot="1">
      <c r="A40" s="72"/>
      <c r="B40" s="61" t="s">
        <v>34</v>
      </c>
      <c r="C40" s="62"/>
      <c r="D40" s="44">
        <v>362263.9019</v>
      </c>
      <c r="E40" s="44">
        <v>556676</v>
      </c>
      <c r="F40" s="45">
        <v>65.076256547794401</v>
      </c>
      <c r="G40" s="46"/>
      <c r="H40" s="46"/>
      <c r="I40" s="44">
        <v>24884.404299999998</v>
      </c>
      <c r="J40" s="45">
        <v>6.8691371592605304</v>
      </c>
      <c r="K40" s="46"/>
      <c r="L40" s="46"/>
      <c r="M40" s="46"/>
      <c r="N40" s="44">
        <v>10166578.4968</v>
      </c>
      <c r="O40" s="44">
        <v>131188943.4911</v>
      </c>
      <c r="P40" s="44">
        <v>2109</v>
      </c>
      <c r="Q40" s="44">
        <v>1782</v>
      </c>
      <c r="R40" s="45">
        <v>18.350168350168399</v>
      </c>
      <c r="S40" s="44">
        <v>171.77046083451901</v>
      </c>
      <c r="T40" s="44">
        <v>177.82202974186299</v>
      </c>
      <c r="U40" s="47">
        <v>-3.5230556394526702</v>
      </c>
    </row>
    <row r="41" spans="1:21" ht="12" thickBot="1">
      <c r="A41" s="72"/>
      <c r="B41" s="61" t="s">
        <v>44</v>
      </c>
      <c r="C41" s="62"/>
      <c r="D41" s="46"/>
      <c r="E41" s="44">
        <v>265356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8"/>
    </row>
    <row r="42" spans="1:21" ht="12" thickBot="1">
      <c r="A42" s="72"/>
      <c r="B42" s="61" t="s">
        <v>45</v>
      </c>
      <c r="C42" s="62"/>
      <c r="D42" s="46"/>
      <c r="E42" s="44">
        <v>99475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8"/>
    </row>
    <row r="43" spans="1:21" ht="12" thickBot="1">
      <c r="A43" s="73"/>
      <c r="B43" s="61" t="s">
        <v>35</v>
      </c>
      <c r="C43" s="62"/>
      <c r="D43" s="49">
        <v>12387.032800000001</v>
      </c>
      <c r="E43" s="50"/>
      <c r="F43" s="50"/>
      <c r="G43" s="50"/>
      <c r="H43" s="50"/>
      <c r="I43" s="49">
        <v>1253.9817</v>
      </c>
      <c r="J43" s="51">
        <v>10.123342048468601</v>
      </c>
      <c r="K43" s="50"/>
      <c r="L43" s="50"/>
      <c r="M43" s="50"/>
      <c r="N43" s="49">
        <v>1737625.7816999999</v>
      </c>
      <c r="O43" s="49">
        <v>13851949.4103</v>
      </c>
      <c r="P43" s="49">
        <v>61</v>
      </c>
      <c r="Q43" s="49">
        <v>67</v>
      </c>
      <c r="R43" s="51">
        <v>-8.9552238805970195</v>
      </c>
      <c r="S43" s="49">
        <v>203.06611147541</v>
      </c>
      <c r="T43" s="49">
        <v>317.78316417910497</v>
      </c>
      <c r="U43" s="52">
        <v>-56.492465370119703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19:C19"/>
    <mergeCell ref="B20:C20"/>
    <mergeCell ref="B36:C36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" style="28" bestFit="1" customWidth="1"/>
    <col min="2" max="2" width="5.125" style="30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53" t="s">
        <v>53</v>
      </c>
      <c r="B1" s="54" t="s">
        <v>36</v>
      </c>
      <c r="C1" s="53" t="s">
        <v>37</v>
      </c>
      <c r="D1" s="53" t="s">
        <v>38</v>
      </c>
      <c r="E1" s="53" t="s">
        <v>39</v>
      </c>
      <c r="F1" s="53" t="s">
        <v>46</v>
      </c>
      <c r="G1" s="53" t="s">
        <v>39</v>
      </c>
      <c r="H1" s="53" t="s">
        <v>47</v>
      </c>
    </row>
    <row r="2" spans="1:8" ht="14.25">
      <c r="A2" s="55">
        <v>1</v>
      </c>
      <c r="B2" s="56">
        <v>12</v>
      </c>
      <c r="C2" s="55">
        <v>53401</v>
      </c>
      <c r="D2" s="55">
        <v>628372.23441880301</v>
      </c>
      <c r="E2" s="55">
        <v>495023.993358974</v>
      </c>
      <c r="F2" s="55">
        <v>133348.24105982899</v>
      </c>
      <c r="G2" s="55">
        <v>495023.993358974</v>
      </c>
      <c r="H2" s="55">
        <v>0.212212178953397</v>
      </c>
    </row>
    <row r="3" spans="1:8" ht="14.25">
      <c r="A3" s="55">
        <v>2</v>
      </c>
      <c r="B3" s="56">
        <v>13</v>
      </c>
      <c r="C3" s="55">
        <v>9882.1679999999997</v>
      </c>
      <c r="D3" s="55">
        <v>73108.5730235761</v>
      </c>
      <c r="E3" s="55">
        <v>56584.285344769698</v>
      </c>
      <c r="F3" s="55">
        <v>16524.287678806399</v>
      </c>
      <c r="G3" s="55">
        <v>56584.285344769698</v>
      </c>
      <c r="H3" s="55">
        <v>0.226023939401439</v>
      </c>
    </row>
    <row r="4" spans="1:8" ht="14.25">
      <c r="A4" s="55">
        <v>3</v>
      </c>
      <c r="B4" s="56">
        <v>14</v>
      </c>
      <c r="C4" s="55">
        <v>96931</v>
      </c>
      <c r="D4" s="55">
        <v>89022.244714529894</v>
      </c>
      <c r="E4" s="55">
        <v>72840.943137606795</v>
      </c>
      <c r="F4" s="55">
        <v>16181.301576923101</v>
      </c>
      <c r="G4" s="55">
        <v>72840.943137606795</v>
      </c>
      <c r="H4" s="55">
        <v>0.18176694632686599</v>
      </c>
    </row>
    <row r="5" spans="1:8" ht="14.25">
      <c r="A5" s="55">
        <v>4</v>
      </c>
      <c r="B5" s="56">
        <v>15</v>
      </c>
      <c r="C5" s="55">
        <v>3327</v>
      </c>
      <c r="D5" s="55">
        <v>46495.608602276698</v>
      </c>
      <c r="E5" s="55">
        <v>36848.123290734402</v>
      </c>
      <c r="F5" s="55">
        <v>9647.4853115422393</v>
      </c>
      <c r="G5" s="55">
        <v>36848.123290734402</v>
      </c>
      <c r="H5" s="55">
        <v>0.20749239770290601</v>
      </c>
    </row>
    <row r="6" spans="1:8" ht="14.25">
      <c r="A6" s="55">
        <v>5</v>
      </c>
      <c r="B6" s="56">
        <v>16</v>
      </c>
      <c r="C6" s="55">
        <v>4408</v>
      </c>
      <c r="D6" s="55">
        <v>345443.40830085502</v>
      </c>
      <c r="E6" s="55">
        <v>331326.169730769</v>
      </c>
      <c r="F6" s="55">
        <v>14117.238570085499</v>
      </c>
      <c r="G6" s="55">
        <v>331326.169730769</v>
      </c>
      <c r="H6" s="55">
        <v>4.0867008114366603E-2</v>
      </c>
    </row>
    <row r="7" spans="1:8" ht="14.25">
      <c r="A7" s="55">
        <v>6</v>
      </c>
      <c r="B7" s="56">
        <v>17</v>
      </c>
      <c r="C7" s="55">
        <v>20060</v>
      </c>
      <c r="D7" s="55">
        <v>325304.256003419</v>
      </c>
      <c r="E7" s="55">
        <v>240878.61226666701</v>
      </c>
      <c r="F7" s="55">
        <v>84425.643736752099</v>
      </c>
      <c r="G7" s="55">
        <v>240878.61226666701</v>
      </c>
      <c r="H7" s="55">
        <v>0.25952824833581301</v>
      </c>
    </row>
    <row r="8" spans="1:8" ht="14.25">
      <c r="A8" s="55">
        <v>7</v>
      </c>
      <c r="B8" s="56">
        <v>18</v>
      </c>
      <c r="C8" s="55">
        <v>79025</v>
      </c>
      <c r="D8" s="55">
        <v>272350.01086666703</v>
      </c>
      <c r="E8" s="55">
        <v>219220.71247863199</v>
      </c>
      <c r="F8" s="55">
        <v>53129.2983880342</v>
      </c>
      <c r="G8" s="55">
        <v>219220.71247863199</v>
      </c>
      <c r="H8" s="55">
        <v>0.19507727654927301</v>
      </c>
    </row>
    <row r="9" spans="1:8" ht="14.25">
      <c r="A9" s="55">
        <v>8</v>
      </c>
      <c r="B9" s="56">
        <v>19</v>
      </c>
      <c r="C9" s="55">
        <v>31909</v>
      </c>
      <c r="D9" s="55">
        <v>172855.43475470101</v>
      </c>
      <c r="E9" s="55">
        <v>140723.34340000001</v>
      </c>
      <c r="F9" s="55">
        <v>32132.0913547009</v>
      </c>
      <c r="G9" s="55">
        <v>140723.34340000001</v>
      </c>
      <c r="H9" s="55">
        <v>0.18588996869146501</v>
      </c>
    </row>
    <row r="10" spans="1:8" ht="14.25">
      <c r="A10" s="55">
        <v>9</v>
      </c>
      <c r="B10" s="56">
        <v>21</v>
      </c>
      <c r="C10" s="55">
        <v>173130</v>
      </c>
      <c r="D10" s="55">
        <v>680753.97490000003</v>
      </c>
      <c r="E10" s="55">
        <v>691339.65029999998</v>
      </c>
      <c r="F10" s="55">
        <v>-10585.6754</v>
      </c>
      <c r="G10" s="55">
        <v>691339.65029999998</v>
      </c>
      <c r="H10" s="55">
        <v>-1.5549928153640201E-2</v>
      </c>
    </row>
    <row r="11" spans="1:8" ht="14.25">
      <c r="A11" s="55">
        <v>10</v>
      </c>
      <c r="B11" s="56">
        <v>22</v>
      </c>
      <c r="C11" s="55">
        <v>68888.101999999999</v>
      </c>
      <c r="D11" s="55">
        <v>1125500.5787094</v>
      </c>
      <c r="E11" s="55">
        <v>1175352.1821196601</v>
      </c>
      <c r="F11" s="55">
        <v>-49851.603410256401</v>
      </c>
      <c r="G11" s="55">
        <v>1175352.1821196601</v>
      </c>
      <c r="H11" s="55">
        <v>-4.4292827878792101E-2</v>
      </c>
    </row>
    <row r="12" spans="1:8" ht="14.25">
      <c r="A12" s="55">
        <v>11</v>
      </c>
      <c r="B12" s="56">
        <v>23</v>
      </c>
      <c r="C12" s="55">
        <v>181500.03099999999</v>
      </c>
      <c r="D12" s="55">
        <v>1421251.1030999999</v>
      </c>
      <c r="E12" s="55">
        <v>1219643.6240000001</v>
      </c>
      <c r="F12" s="55">
        <v>201607.4791</v>
      </c>
      <c r="G12" s="55">
        <v>1219643.6240000001</v>
      </c>
      <c r="H12" s="55">
        <v>0.14185211794049499</v>
      </c>
    </row>
    <row r="13" spans="1:8" ht="14.25">
      <c r="A13" s="55">
        <v>12</v>
      </c>
      <c r="B13" s="56">
        <v>24</v>
      </c>
      <c r="C13" s="55">
        <v>22146</v>
      </c>
      <c r="D13" s="55">
        <v>557813.83767093997</v>
      </c>
      <c r="E13" s="55">
        <v>501393.53603162401</v>
      </c>
      <c r="F13" s="55">
        <v>56420.301639316203</v>
      </c>
      <c r="G13" s="55">
        <v>501393.53603162401</v>
      </c>
      <c r="H13" s="55">
        <v>0.101145396239882</v>
      </c>
    </row>
    <row r="14" spans="1:8" ht="14.25">
      <c r="A14" s="55">
        <v>13</v>
      </c>
      <c r="B14" s="56">
        <v>25</v>
      </c>
      <c r="C14" s="55">
        <v>87069</v>
      </c>
      <c r="D14" s="55">
        <v>1051162.6668</v>
      </c>
      <c r="E14" s="55">
        <v>938378.48549999995</v>
      </c>
      <c r="F14" s="55">
        <v>112784.1813</v>
      </c>
      <c r="G14" s="55">
        <v>938378.48549999995</v>
      </c>
      <c r="H14" s="55">
        <v>0.107294698396532</v>
      </c>
    </row>
    <row r="15" spans="1:8" ht="14.25">
      <c r="A15" s="55">
        <v>14</v>
      </c>
      <c r="B15" s="56">
        <v>26</v>
      </c>
      <c r="C15" s="55">
        <v>80059</v>
      </c>
      <c r="D15" s="55">
        <v>374486.947573527</v>
      </c>
      <c r="E15" s="55">
        <v>328084.96628014499</v>
      </c>
      <c r="F15" s="55">
        <v>46401.981293381701</v>
      </c>
      <c r="G15" s="55">
        <v>328084.96628014499</v>
      </c>
      <c r="H15" s="55">
        <v>0.12390814044131999</v>
      </c>
    </row>
    <row r="16" spans="1:8" ht="14.25">
      <c r="A16" s="55">
        <v>15</v>
      </c>
      <c r="B16" s="56">
        <v>27</v>
      </c>
      <c r="C16" s="55">
        <v>147903.927</v>
      </c>
      <c r="D16" s="55">
        <v>931161.725545133</v>
      </c>
      <c r="E16" s="55">
        <v>817989.95324336295</v>
      </c>
      <c r="F16" s="55">
        <v>113171.77230177</v>
      </c>
      <c r="G16" s="55">
        <v>817989.95324336295</v>
      </c>
      <c r="H16" s="55">
        <v>0.12153825613430901</v>
      </c>
    </row>
    <row r="17" spans="1:8" ht="14.25">
      <c r="A17" s="55">
        <v>16</v>
      </c>
      <c r="B17" s="56">
        <v>29</v>
      </c>
      <c r="C17" s="55">
        <v>219930</v>
      </c>
      <c r="D17" s="55">
        <v>2858183.5605000001</v>
      </c>
      <c r="E17" s="55">
        <v>2632850.4664205099</v>
      </c>
      <c r="F17" s="55">
        <v>225333.094079487</v>
      </c>
      <c r="G17" s="55">
        <v>2632850.4664205099</v>
      </c>
      <c r="H17" s="55">
        <v>7.8837866536489401E-2</v>
      </c>
    </row>
    <row r="18" spans="1:8" ht="14.25">
      <c r="A18" s="55">
        <v>17</v>
      </c>
      <c r="B18" s="56">
        <v>31</v>
      </c>
      <c r="C18" s="55">
        <v>37954.434999999998</v>
      </c>
      <c r="D18" s="55">
        <v>276765.70782247197</v>
      </c>
      <c r="E18" s="55">
        <v>230594.390213732</v>
      </c>
      <c r="F18" s="55">
        <v>46171.317608739802</v>
      </c>
      <c r="G18" s="55">
        <v>230594.390213732</v>
      </c>
      <c r="H18" s="55">
        <v>0.16682456064374801</v>
      </c>
    </row>
    <row r="19" spans="1:8" ht="14.25">
      <c r="A19" s="55">
        <v>18</v>
      </c>
      <c r="B19" s="56">
        <v>32</v>
      </c>
      <c r="C19" s="55">
        <v>15556.267</v>
      </c>
      <c r="D19" s="55">
        <v>246137.08341415899</v>
      </c>
      <c r="E19" s="55">
        <v>221601.80950841599</v>
      </c>
      <c r="F19" s="55">
        <v>24535.273905743299</v>
      </c>
      <c r="G19" s="55">
        <v>221601.80950841599</v>
      </c>
      <c r="H19" s="55">
        <v>9.9681338404661701E-2</v>
      </c>
    </row>
    <row r="20" spans="1:8" ht="14.25">
      <c r="A20" s="55">
        <v>19</v>
      </c>
      <c r="B20" s="56">
        <v>33</v>
      </c>
      <c r="C20" s="55">
        <v>39380.249000000003</v>
      </c>
      <c r="D20" s="55">
        <v>512525.78669833601</v>
      </c>
      <c r="E20" s="55">
        <v>408595.9742622</v>
      </c>
      <c r="F20" s="55">
        <v>103929.812436136</v>
      </c>
      <c r="G20" s="55">
        <v>408595.9742622</v>
      </c>
      <c r="H20" s="55">
        <v>0.202779674961618</v>
      </c>
    </row>
    <row r="21" spans="1:8" ht="14.25">
      <c r="A21" s="55">
        <v>20</v>
      </c>
      <c r="B21" s="56">
        <v>34</v>
      </c>
      <c r="C21" s="55">
        <v>47123.616999999998</v>
      </c>
      <c r="D21" s="55">
        <v>217491.58403728201</v>
      </c>
      <c r="E21" s="55">
        <v>156508.88361916301</v>
      </c>
      <c r="F21" s="55">
        <v>60982.700418118598</v>
      </c>
      <c r="G21" s="55">
        <v>156508.88361916301</v>
      </c>
      <c r="H21" s="55">
        <v>0.28039108128278301</v>
      </c>
    </row>
    <row r="22" spans="1:8" ht="14.25">
      <c r="A22" s="55">
        <v>21</v>
      </c>
      <c r="B22" s="56">
        <v>35</v>
      </c>
      <c r="C22" s="55">
        <v>40858.188000000002</v>
      </c>
      <c r="D22" s="55">
        <v>922270.38645663694</v>
      </c>
      <c r="E22" s="55">
        <v>871973.63703841204</v>
      </c>
      <c r="F22" s="55">
        <v>50296.749418225001</v>
      </c>
      <c r="G22" s="55">
        <v>871973.63703841204</v>
      </c>
      <c r="H22" s="55">
        <v>5.4535795745828002E-2</v>
      </c>
    </row>
    <row r="23" spans="1:8" ht="14.25">
      <c r="A23" s="55">
        <v>22</v>
      </c>
      <c r="B23" s="56">
        <v>36</v>
      </c>
      <c r="C23" s="55">
        <v>117184.455</v>
      </c>
      <c r="D23" s="55">
        <v>662588.54237433604</v>
      </c>
      <c r="E23" s="55">
        <v>566470.712715231</v>
      </c>
      <c r="F23" s="55">
        <v>96117.829659105293</v>
      </c>
      <c r="G23" s="55">
        <v>566470.712715231</v>
      </c>
      <c r="H23" s="55">
        <v>0.14506412881012701</v>
      </c>
    </row>
    <row r="24" spans="1:8" ht="14.25">
      <c r="A24" s="55">
        <v>23</v>
      </c>
      <c r="B24" s="56">
        <v>37</v>
      </c>
      <c r="C24" s="55">
        <v>113853.284</v>
      </c>
      <c r="D24" s="55">
        <v>991231.47120442498</v>
      </c>
      <c r="E24" s="55">
        <v>852812.37926703005</v>
      </c>
      <c r="F24" s="55">
        <v>138419.09193739499</v>
      </c>
      <c r="G24" s="55">
        <v>852812.37926703005</v>
      </c>
      <c r="H24" s="55">
        <v>0.13964356051892199</v>
      </c>
    </row>
    <row r="25" spans="1:8" ht="14.25">
      <c r="A25" s="55">
        <v>24</v>
      </c>
      <c r="B25" s="56">
        <v>38</v>
      </c>
      <c r="C25" s="55">
        <v>353529.68</v>
      </c>
      <c r="D25" s="55">
        <v>1460916.6567876099</v>
      </c>
      <c r="E25" s="55">
        <v>1471956.1183088501</v>
      </c>
      <c r="F25" s="55">
        <v>-11039.4615212389</v>
      </c>
      <c r="G25" s="55">
        <v>1471956.1183088501</v>
      </c>
      <c r="H25" s="55">
        <v>-7.5565306685690496E-3</v>
      </c>
    </row>
    <row r="26" spans="1:8" ht="14.25">
      <c r="A26" s="55">
        <v>25</v>
      </c>
      <c r="B26" s="56">
        <v>39</v>
      </c>
      <c r="C26" s="55">
        <v>121765.46799999999</v>
      </c>
      <c r="D26" s="55">
        <v>132141.01803741799</v>
      </c>
      <c r="E26" s="55">
        <v>101165.70006052199</v>
      </c>
      <c r="F26" s="55">
        <v>30975.3179768956</v>
      </c>
      <c r="G26" s="55">
        <v>101165.70006052199</v>
      </c>
      <c r="H26" s="55">
        <v>0.234411074145989</v>
      </c>
    </row>
    <row r="27" spans="1:8" ht="14.25">
      <c r="A27" s="55">
        <v>26</v>
      </c>
      <c r="B27" s="56">
        <v>40</v>
      </c>
      <c r="C27" s="55">
        <v>29</v>
      </c>
      <c r="D27" s="55">
        <v>94.188100000000006</v>
      </c>
      <c r="E27" s="55">
        <v>74.425600000000003</v>
      </c>
      <c r="F27" s="55">
        <v>19.762499999999999</v>
      </c>
      <c r="G27" s="55">
        <v>74.425600000000003</v>
      </c>
      <c r="H27" s="55">
        <v>0.209819499490912</v>
      </c>
    </row>
    <row r="28" spans="1:8" ht="14.25">
      <c r="A28" s="55">
        <v>27</v>
      </c>
      <c r="B28" s="56">
        <v>42</v>
      </c>
      <c r="C28" s="55">
        <v>9191.8019999999997</v>
      </c>
      <c r="D28" s="55">
        <v>144578.21489999999</v>
      </c>
      <c r="E28" s="55">
        <v>120270.9056</v>
      </c>
      <c r="F28" s="55">
        <v>24307.309300000001</v>
      </c>
      <c r="G28" s="55">
        <v>120270.9056</v>
      </c>
      <c r="H28" s="55">
        <v>0.16812567036335699</v>
      </c>
    </row>
    <row r="29" spans="1:8" ht="14.25">
      <c r="A29" s="55">
        <v>28</v>
      </c>
      <c r="B29" s="56">
        <v>75</v>
      </c>
      <c r="C29" s="55">
        <v>477</v>
      </c>
      <c r="D29" s="55">
        <v>226701.282051282</v>
      </c>
      <c r="E29" s="55">
        <v>214280.75427350399</v>
      </c>
      <c r="F29" s="55">
        <v>12420.527777777799</v>
      </c>
      <c r="G29" s="55">
        <v>214280.75427350399</v>
      </c>
      <c r="H29" s="55">
        <v>5.47880791206471E-2</v>
      </c>
    </row>
    <row r="30" spans="1:8" ht="14.25">
      <c r="A30" s="55">
        <v>29</v>
      </c>
      <c r="B30" s="56">
        <v>76</v>
      </c>
      <c r="C30" s="55">
        <v>2201</v>
      </c>
      <c r="D30" s="55">
        <v>362263.89437777799</v>
      </c>
      <c r="E30" s="55">
        <v>337379.49794700899</v>
      </c>
      <c r="F30" s="55">
        <v>24884.3964307692</v>
      </c>
      <c r="G30" s="55">
        <v>337379.49794700899</v>
      </c>
      <c r="H30" s="55">
        <v>6.8691351296574901E-2</v>
      </c>
    </row>
    <row r="31" spans="1:8" ht="14.25">
      <c r="A31" s="55">
        <v>30</v>
      </c>
      <c r="B31" s="56">
        <v>99</v>
      </c>
      <c r="C31" s="55">
        <v>63</v>
      </c>
      <c r="D31" s="55">
        <v>12387.033053475499</v>
      </c>
      <c r="E31" s="55">
        <v>11133.051206414</v>
      </c>
      <c r="F31" s="55">
        <v>1253.98184706149</v>
      </c>
      <c r="G31" s="55">
        <v>11133.051206414</v>
      </c>
      <c r="H31" s="55">
        <v>0.101233430285362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2013-09-27T04:48:01Z</dcterms:modified>
</cp:coreProperties>
</file>