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<sst xmlns="http://schemas.openxmlformats.org/spreadsheetml/2006/main" count="114" uniqueCount="71">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</sst>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0" fontId="20" fillId="0" borderId="0" xfId="0" applyFont="1">
      <alignment vertical="center"/>
    </xf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7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5" Type="http://schemas.openxmlformats.org/officeDocument/2006/relationships/hyperlink" Target="cid:2a30eb84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0" Type="http://schemas.openxmlformats.org/officeDocument/2006/relationships/image" Target="cid:5dbe5bf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6" Type="http://schemas.openxmlformats.org/officeDocument/2006/relationships/image" Target="cid:97aae13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4" sqref="K1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25755969.9947</v>
      </c>
      <c r="F3" s="25">
        <f>RA!I7</f>
        <v>1822428.4376999999</v>
      </c>
      <c r="G3" s="16">
        <f>E3-F3</f>
        <v>23933541.557</v>
      </c>
      <c r="H3" s="27">
        <f>RA!J7</f>
        <v>7.0757515173181798</v>
      </c>
      <c r="I3" s="20">
        <f>SUM(I4:I39)</f>
        <v>25755974.158044592</v>
      </c>
      <c r="J3" s="21">
        <f>SUM(J4:J39)</f>
        <v>23933541.36711929</v>
      </c>
      <c r="K3" s="22">
        <f>E3-I3</f>
        <v>-4.1633445918560028</v>
      </c>
      <c r="L3" s="22">
        <f>G3-J3</f>
        <v>0.18988071009516716</v>
      </c>
    </row>
    <row r="4" spans="1:12">
      <c r="A4" s="38">
        <f>RA!A8</f>
        <v>41547</v>
      </c>
      <c r="B4" s="12">
        <v>12</v>
      </c>
      <c r="C4" s="35" t="s">
        <v>6</v>
      </c>
      <c r="D4" s="35"/>
      <c r="E4" s="15">
        <f>RA!D8</f>
        <v>812449.59620000003</v>
      </c>
      <c r="F4" s="25">
        <f>RA!I8</f>
        <v>148833.44390000001</v>
      </c>
      <c r="G4" s="16">
        <f t="shared" ref="G4:G39" si="0">E4-F4</f>
        <v>663616.15229999996</v>
      </c>
      <c r="H4" s="27">
        <f>RA!J8</f>
        <v>18.319098759618502</v>
      </c>
      <c r="I4" s="20">
        <f>VLOOKUP(B4,RMS!B:D,3,FALSE)</f>
        <v>812450.15208461497</v>
      </c>
      <c r="J4" s="21">
        <f>VLOOKUP(B4,RMS!B:E,4,FALSE)</f>
        <v>663616.15004786302</v>
      </c>
      <c r="K4" s="22">
        <f t="shared" ref="K4:K39" si="1">E4-I4</f>
        <v>-0.5558846149360761</v>
      </c>
      <c r="L4" s="22">
        <f t="shared" ref="L4:L39" si="2">G4-J4</f>
        <v>2.2521369392052293E-3</v>
      </c>
    </row>
    <row r="5" spans="1:12">
      <c r="A5" s="38"/>
      <c r="B5" s="12">
        <v>13</v>
      </c>
      <c r="C5" s="35" t="s">
        <v>7</v>
      </c>
      <c r="D5" s="35"/>
      <c r="E5" s="15">
        <f>RA!D9</f>
        <v>105076.7374</v>
      </c>
      <c r="F5" s="25">
        <f>RA!I9</f>
        <v>22970.019100000001</v>
      </c>
      <c r="G5" s="16">
        <f t="shared" si="0"/>
        <v>82106.718299999993</v>
      </c>
      <c r="H5" s="27">
        <f>RA!J9</f>
        <v>21.860232500899901</v>
      </c>
      <c r="I5" s="20">
        <f>VLOOKUP(B5,RMS!B:D,3,FALSE)</f>
        <v>105076.751630028</v>
      </c>
      <c r="J5" s="21">
        <f>VLOOKUP(B5,RMS!B:E,4,FALSE)</f>
        <v>82106.721140072594</v>
      </c>
      <c r="K5" s="22">
        <f t="shared" si="1"/>
        <v>-1.4230027998564765E-2</v>
      </c>
      <c r="L5" s="22">
        <f t="shared" si="2"/>
        <v>-2.8400726005202159E-3</v>
      </c>
    </row>
    <row r="6" spans="1:12">
      <c r="A6" s="38"/>
      <c r="B6" s="12">
        <v>14</v>
      </c>
      <c r="C6" s="35" t="s">
        <v>8</v>
      </c>
      <c r="D6" s="35"/>
      <c r="E6" s="15">
        <f>RA!D10</f>
        <v>178996.06839999999</v>
      </c>
      <c r="F6" s="25">
        <f>RA!I10</f>
        <v>23184.613399999998</v>
      </c>
      <c r="G6" s="16">
        <f t="shared" si="0"/>
        <v>155811.45499999999</v>
      </c>
      <c r="H6" s="27">
        <f>RA!J10</f>
        <v>12.9525824825323</v>
      </c>
      <c r="I6" s="20">
        <f>VLOOKUP(B6,RMS!B:D,3,FALSE)</f>
        <v>178998.695839316</v>
      </c>
      <c r="J6" s="21">
        <f>VLOOKUP(B6,RMS!B:E,4,FALSE)</f>
        <v>155811.455405983</v>
      </c>
      <c r="K6" s="22">
        <f t="shared" si="1"/>
        <v>-2.6274393160128966</v>
      </c>
      <c r="L6" s="22">
        <f t="shared" si="2"/>
        <v>-4.059830098412931E-4</v>
      </c>
    </row>
    <row r="7" spans="1:12">
      <c r="A7" s="38"/>
      <c r="B7" s="12">
        <v>15</v>
      </c>
      <c r="C7" s="35" t="s">
        <v>9</v>
      </c>
      <c r="D7" s="35"/>
      <c r="E7" s="15">
        <f>RA!D11</f>
        <v>58456.526700000002</v>
      </c>
      <c r="F7" s="25">
        <f>RA!I11</f>
        <v>7943.5547999999999</v>
      </c>
      <c r="G7" s="16">
        <f t="shared" si="0"/>
        <v>50512.971900000004</v>
      </c>
      <c r="H7" s="27">
        <f>RA!J11</f>
        <v>13.588824462264901</v>
      </c>
      <c r="I7" s="20">
        <f>VLOOKUP(B7,RMS!B:D,3,FALSE)</f>
        <v>58456.560204273497</v>
      </c>
      <c r="J7" s="21">
        <f>VLOOKUP(B7,RMS!B:E,4,FALSE)</f>
        <v>50512.9718461538</v>
      </c>
      <c r="K7" s="22">
        <f t="shared" si="1"/>
        <v>-3.3504273495054804E-2</v>
      </c>
      <c r="L7" s="22">
        <f t="shared" si="2"/>
        <v>5.384620453696698E-5</v>
      </c>
    </row>
    <row r="8" spans="1:12">
      <c r="A8" s="38"/>
      <c r="B8" s="12">
        <v>16</v>
      </c>
      <c r="C8" s="35" t="s">
        <v>10</v>
      </c>
      <c r="D8" s="35"/>
      <c r="E8" s="15">
        <f>RA!D12</f>
        <v>399611.6986</v>
      </c>
      <c r="F8" s="25">
        <f>RA!I12</f>
        <v>18768.295699999999</v>
      </c>
      <c r="G8" s="16">
        <f t="shared" si="0"/>
        <v>380843.40289999999</v>
      </c>
      <c r="H8" s="27">
        <f>RA!J12</f>
        <v>4.6966331981152898</v>
      </c>
      <c r="I8" s="20">
        <f>VLOOKUP(B8,RMS!B:D,3,FALSE)</f>
        <v>399611.69660427398</v>
      </c>
      <c r="J8" s="21">
        <f>VLOOKUP(B8,RMS!B:E,4,FALSE)</f>
        <v>380843.40543418803</v>
      </c>
      <c r="K8" s="22">
        <f t="shared" si="1"/>
        <v>1.9957260228693485E-3</v>
      </c>
      <c r="L8" s="22">
        <f t="shared" si="2"/>
        <v>-2.5341880391351879E-3</v>
      </c>
    </row>
    <row r="9" spans="1:12">
      <c r="A9" s="38"/>
      <c r="B9" s="12">
        <v>17</v>
      </c>
      <c r="C9" s="35" t="s">
        <v>11</v>
      </c>
      <c r="D9" s="35"/>
      <c r="E9" s="15">
        <f>RA!D13</f>
        <v>372937.66609999997</v>
      </c>
      <c r="F9" s="25">
        <f>RA!I13</f>
        <v>85165.097200000004</v>
      </c>
      <c r="G9" s="16">
        <f t="shared" si="0"/>
        <v>287772.56889999995</v>
      </c>
      <c r="H9" s="27">
        <f>RA!J13</f>
        <v>22.8362820228418</v>
      </c>
      <c r="I9" s="20">
        <f>VLOOKUP(B9,RMS!B:D,3,FALSE)</f>
        <v>372937.93599145301</v>
      </c>
      <c r="J9" s="21">
        <f>VLOOKUP(B9,RMS!B:E,4,FALSE)</f>
        <v>287772.57284102601</v>
      </c>
      <c r="K9" s="22">
        <f t="shared" si="1"/>
        <v>-0.26989145303377882</v>
      </c>
      <c r="L9" s="22">
        <f t="shared" si="2"/>
        <v>-3.9410260505974293E-3</v>
      </c>
    </row>
    <row r="10" spans="1:12">
      <c r="A10" s="38"/>
      <c r="B10" s="12">
        <v>18</v>
      </c>
      <c r="C10" s="35" t="s">
        <v>12</v>
      </c>
      <c r="D10" s="35"/>
      <c r="E10" s="15">
        <f>RA!D14</f>
        <v>200293.60380000001</v>
      </c>
      <c r="F10" s="25">
        <f>RA!I14</f>
        <v>38253.914299999997</v>
      </c>
      <c r="G10" s="16">
        <f t="shared" si="0"/>
        <v>162039.68950000001</v>
      </c>
      <c r="H10" s="27">
        <f>RA!J14</f>
        <v>19.0989195731871</v>
      </c>
      <c r="I10" s="20">
        <f>VLOOKUP(B10,RMS!B:D,3,FALSE)</f>
        <v>200293.59269401699</v>
      </c>
      <c r="J10" s="21">
        <f>VLOOKUP(B10,RMS!B:E,4,FALSE)</f>
        <v>162039.69093247899</v>
      </c>
      <c r="K10" s="22">
        <f t="shared" si="1"/>
        <v>1.1105983023298904E-2</v>
      </c>
      <c r="L10" s="22">
        <f t="shared" si="2"/>
        <v>-1.4324789808597416E-3</v>
      </c>
    </row>
    <row r="11" spans="1:12">
      <c r="A11" s="38"/>
      <c r="B11" s="12">
        <v>19</v>
      </c>
      <c r="C11" s="35" t="s">
        <v>13</v>
      </c>
      <c r="D11" s="35"/>
      <c r="E11" s="15">
        <f>RA!D15</f>
        <v>240984.68280000001</v>
      </c>
      <c r="F11" s="25">
        <f>RA!I15</f>
        <v>29134.136600000002</v>
      </c>
      <c r="G11" s="16">
        <f t="shared" si="0"/>
        <v>211850.54620000001</v>
      </c>
      <c r="H11" s="27">
        <f>RA!J15</f>
        <v>12.089621739228599</v>
      </c>
      <c r="I11" s="20">
        <f>VLOOKUP(B11,RMS!B:D,3,FALSE)</f>
        <v>240984.80614187999</v>
      </c>
      <c r="J11" s="21">
        <f>VLOOKUP(B11,RMS!B:E,4,FALSE)</f>
        <v>211850.54677094001</v>
      </c>
      <c r="K11" s="22">
        <f t="shared" si="1"/>
        <v>-0.12334187998203561</v>
      </c>
      <c r="L11" s="22">
        <f t="shared" si="2"/>
        <v>-5.7093999930657446E-4</v>
      </c>
    </row>
    <row r="12" spans="1:12">
      <c r="A12" s="38"/>
      <c r="B12" s="12">
        <v>21</v>
      </c>
      <c r="C12" s="35" t="s">
        <v>14</v>
      </c>
      <c r="D12" s="35"/>
      <c r="E12" s="15">
        <f>RA!D16</f>
        <v>1575695.7805999999</v>
      </c>
      <c r="F12" s="25">
        <f>RA!I16</f>
        <v>46221.408199999998</v>
      </c>
      <c r="G12" s="16">
        <f t="shared" si="0"/>
        <v>1529474.3724</v>
      </c>
      <c r="H12" s="27">
        <f>RA!J16</f>
        <v>2.9333967107787502</v>
      </c>
      <c r="I12" s="20">
        <f>VLOOKUP(B12,RMS!B:D,3,FALSE)</f>
        <v>1575695.5116000001</v>
      </c>
      <c r="J12" s="21">
        <f>VLOOKUP(B12,RMS!B:E,4,FALSE)</f>
        <v>1529474.3724</v>
      </c>
      <c r="K12" s="22">
        <f t="shared" si="1"/>
        <v>0.26899999985471368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RA!D17</f>
        <v>725096.22930000001</v>
      </c>
      <c r="F13" s="25">
        <f>RA!I17</f>
        <v>19655.695299999999</v>
      </c>
      <c r="G13" s="16">
        <f t="shared" si="0"/>
        <v>705440.53399999999</v>
      </c>
      <c r="H13" s="27">
        <f>RA!J17</f>
        <v>2.71077058544014</v>
      </c>
      <c r="I13" s="20">
        <f>VLOOKUP(B13,RMS!B:D,3,FALSE)</f>
        <v>725096.27019145305</v>
      </c>
      <c r="J13" s="21">
        <f>VLOOKUP(B13,RMS!B:E,4,FALSE)</f>
        <v>705440.53430940199</v>
      </c>
      <c r="K13" s="22">
        <f t="shared" si="1"/>
        <v>-4.0891453041695058E-2</v>
      </c>
      <c r="L13" s="22">
        <f t="shared" si="2"/>
        <v>-3.0940200667828321E-4</v>
      </c>
    </row>
    <row r="14" spans="1:12">
      <c r="A14" s="38"/>
      <c r="B14" s="12">
        <v>23</v>
      </c>
      <c r="C14" s="35" t="s">
        <v>16</v>
      </c>
      <c r="D14" s="35"/>
      <c r="E14" s="15">
        <f>RA!D18</f>
        <v>2561635.1978000002</v>
      </c>
      <c r="F14" s="25">
        <f>RA!I18</f>
        <v>331778.89740000002</v>
      </c>
      <c r="G14" s="16">
        <f t="shared" si="0"/>
        <v>2229856.3004000001</v>
      </c>
      <c r="H14" s="27">
        <f>RA!J18</f>
        <v>12.9518402028884</v>
      </c>
      <c r="I14" s="20">
        <f>VLOOKUP(B14,RMS!B:D,3,FALSE)</f>
        <v>2561635.0397717902</v>
      </c>
      <c r="J14" s="21">
        <f>VLOOKUP(B14,RMS!B:E,4,FALSE)</f>
        <v>2229856.2651546998</v>
      </c>
      <c r="K14" s="22">
        <f t="shared" si="1"/>
        <v>0.15802821004763246</v>
      </c>
      <c r="L14" s="22">
        <f t="shared" si="2"/>
        <v>3.5245300270617008E-2</v>
      </c>
    </row>
    <row r="15" spans="1:12">
      <c r="A15" s="38"/>
      <c r="B15" s="12">
        <v>24</v>
      </c>
      <c r="C15" s="35" t="s">
        <v>17</v>
      </c>
      <c r="D15" s="35"/>
      <c r="E15" s="15">
        <f>RA!D19</f>
        <v>790844.50210000004</v>
      </c>
      <c r="F15" s="25">
        <f>RA!I19</f>
        <v>63280.377699999997</v>
      </c>
      <c r="G15" s="16">
        <f t="shared" si="0"/>
        <v>727564.12440000009</v>
      </c>
      <c r="H15" s="27">
        <f>RA!J19</f>
        <v>8.0016207398503703</v>
      </c>
      <c r="I15" s="20">
        <f>VLOOKUP(B15,RMS!B:D,3,FALSE)</f>
        <v>790844.45089487196</v>
      </c>
      <c r="J15" s="21">
        <f>VLOOKUP(B15,RMS!B:E,4,FALSE)</f>
        <v>727564.12486324797</v>
      </c>
      <c r="K15" s="22">
        <f t="shared" si="1"/>
        <v>5.1205128082074225E-2</v>
      </c>
      <c r="L15" s="22">
        <f t="shared" si="2"/>
        <v>-4.6324788127094507E-4</v>
      </c>
    </row>
    <row r="16" spans="1:12">
      <c r="A16" s="38"/>
      <c r="B16" s="12">
        <v>25</v>
      </c>
      <c r="C16" s="35" t="s">
        <v>18</v>
      </c>
      <c r="D16" s="35"/>
      <c r="E16" s="15">
        <f>RA!D20</f>
        <v>1940326.0174</v>
      </c>
      <c r="F16" s="25">
        <f>RA!I20</f>
        <v>90079.842000000004</v>
      </c>
      <c r="G16" s="16">
        <f t="shared" si="0"/>
        <v>1850246.1754000001</v>
      </c>
      <c r="H16" s="27">
        <f>RA!J20</f>
        <v>4.6425106498703403</v>
      </c>
      <c r="I16" s="20">
        <f>VLOOKUP(B16,RMS!B:D,3,FALSE)</f>
        <v>1940326.1588999999</v>
      </c>
      <c r="J16" s="21">
        <f>VLOOKUP(B16,RMS!B:E,4,FALSE)</f>
        <v>1850246.1754000001</v>
      </c>
      <c r="K16" s="22">
        <f t="shared" si="1"/>
        <v>-0.14149999991059303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RA!D21</f>
        <v>490138.05</v>
      </c>
      <c r="F17" s="25">
        <f>RA!I21</f>
        <v>50462.393400000001</v>
      </c>
      <c r="G17" s="16">
        <f t="shared" si="0"/>
        <v>439675.65659999999</v>
      </c>
      <c r="H17" s="27">
        <f>RA!J21</f>
        <v>10.295547019865101</v>
      </c>
      <c r="I17" s="20">
        <f>VLOOKUP(B17,RMS!B:D,3,FALSE)</f>
        <v>490137.642764972</v>
      </c>
      <c r="J17" s="21">
        <f>VLOOKUP(B17,RMS!B:E,4,FALSE)</f>
        <v>439675.65629872901</v>
      </c>
      <c r="K17" s="22">
        <f t="shared" si="1"/>
        <v>0.40723502798937261</v>
      </c>
      <c r="L17" s="22">
        <f t="shared" si="2"/>
        <v>3.0127097852528095E-4</v>
      </c>
    </row>
    <row r="18" spans="1:12">
      <c r="A18" s="38"/>
      <c r="B18" s="12">
        <v>27</v>
      </c>
      <c r="C18" s="35" t="s">
        <v>20</v>
      </c>
      <c r="D18" s="35"/>
      <c r="E18" s="15">
        <f>RA!D22</f>
        <v>1347894.9131</v>
      </c>
      <c r="F18" s="25">
        <f>RA!I22</f>
        <v>150674.83100000001</v>
      </c>
      <c r="G18" s="16">
        <f t="shared" si="0"/>
        <v>1197220.0821</v>
      </c>
      <c r="H18" s="27">
        <f>RA!J22</f>
        <v>11.178529537845501</v>
      </c>
      <c r="I18" s="20">
        <f>VLOOKUP(B18,RMS!B:D,3,FALSE)</f>
        <v>1347895.0925821899</v>
      </c>
      <c r="J18" s="21">
        <f>VLOOKUP(B18,RMS!B:E,4,FALSE)</f>
        <v>1197220.0850162699</v>
      </c>
      <c r="K18" s="22">
        <f t="shared" si="1"/>
        <v>-0.17948218993842602</v>
      </c>
      <c r="L18" s="22">
        <f t="shared" si="2"/>
        <v>-2.9162699356675148E-3</v>
      </c>
    </row>
    <row r="19" spans="1:12">
      <c r="A19" s="38"/>
      <c r="B19" s="12">
        <v>29</v>
      </c>
      <c r="C19" s="35" t="s">
        <v>21</v>
      </c>
      <c r="D19" s="35"/>
      <c r="E19" s="15">
        <f>RA!D23</f>
        <v>4725917.7008999996</v>
      </c>
      <c r="F19" s="25">
        <f>RA!I23</f>
        <v>-89440.967999999993</v>
      </c>
      <c r="G19" s="16">
        <f t="shared" si="0"/>
        <v>4815358.6688999999</v>
      </c>
      <c r="H19" s="27">
        <f>RA!J23</f>
        <v>-1.89256296153797</v>
      </c>
      <c r="I19" s="20">
        <f>VLOOKUP(B19,RMS!B:D,3,FALSE)</f>
        <v>4725918.9501384599</v>
      </c>
      <c r="J19" s="21">
        <f>VLOOKUP(B19,RMS!B:E,4,FALSE)</f>
        <v>4815358.7055367501</v>
      </c>
      <c r="K19" s="22">
        <f t="shared" si="1"/>
        <v>-1.2492384603247046</v>
      </c>
      <c r="L19" s="22">
        <f t="shared" si="2"/>
        <v>-3.6636750213801861E-2</v>
      </c>
    </row>
    <row r="20" spans="1:12">
      <c r="A20" s="38"/>
      <c r="B20" s="12">
        <v>31</v>
      </c>
      <c r="C20" s="35" t="s">
        <v>22</v>
      </c>
      <c r="D20" s="35"/>
      <c r="E20" s="15">
        <f>RA!D24</f>
        <v>462991.23830000003</v>
      </c>
      <c r="F20" s="25">
        <f>RA!I24</f>
        <v>65299.860699999997</v>
      </c>
      <c r="G20" s="16">
        <f t="shared" si="0"/>
        <v>397691.37760000001</v>
      </c>
      <c r="H20" s="27">
        <f>RA!J24</f>
        <v>14.1039085188235</v>
      </c>
      <c r="I20" s="20">
        <f>VLOOKUP(B20,RMS!B:D,3,FALSE)</f>
        <v>462991.22867135599</v>
      </c>
      <c r="J20" s="21">
        <f>VLOOKUP(B20,RMS!B:E,4,FALSE)</f>
        <v>397691.36375677597</v>
      </c>
      <c r="K20" s="22">
        <f t="shared" si="1"/>
        <v>9.6286440384574234E-3</v>
      </c>
      <c r="L20" s="22">
        <f t="shared" si="2"/>
        <v>1.3843224034644663E-2</v>
      </c>
    </row>
    <row r="21" spans="1:12">
      <c r="A21" s="38"/>
      <c r="B21" s="12">
        <v>32</v>
      </c>
      <c r="C21" s="35" t="s">
        <v>23</v>
      </c>
      <c r="D21" s="35"/>
      <c r="E21" s="15">
        <f>RA!D25</f>
        <v>441728.6201</v>
      </c>
      <c r="F21" s="25">
        <f>RA!I25</f>
        <v>43976.658100000001</v>
      </c>
      <c r="G21" s="16">
        <f t="shared" si="0"/>
        <v>397751.962</v>
      </c>
      <c r="H21" s="27">
        <f>RA!J25</f>
        <v>9.9555827037071793</v>
      </c>
      <c r="I21" s="20">
        <f>VLOOKUP(B21,RMS!B:D,3,FALSE)</f>
        <v>441728.62169341999</v>
      </c>
      <c r="J21" s="21">
        <f>VLOOKUP(B21,RMS!B:E,4,FALSE)</f>
        <v>397751.97632026998</v>
      </c>
      <c r="K21" s="22">
        <f t="shared" si="1"/>
        <v>-1.5934199909679592E-3</v>
      </c>
      <c r="L21" s="22">
        <f t="shared" si="2"/>
        <v>-1.4320269983727485E-2</v>
      </c>
    </row>
    <row r="22" spans="1:12">
      <c r="A22" s="38"/>
      <c r="B22" s="12">
        <v>33</v>
      </c>
      <c r="C22" s="35" t="s">
        <v>24</v>
      </c>
      <c r="D22" s="35"/>
      <c r="E22" s="15">
        <f>RA!D26</f>
        <v>561650.96739999996</v>
      </c>
      <c r="F22" s="25">
        <f>RA!I26</f>
        <v>120147.545</v>
      </c>
      <c r="G22" s="16">
        <f t="shared" si="0"/>
        <v>441503.42239999998</v>
      </c>
      <c r="H22" s="27">
        <f>RA!J26</f>
        <v>21.391852230966201</v>
      </c>
      <c r="I22" s="20">
        <f>VLOOKUP(B22,RMS!B:D,3,FALSE)</f>
        <v>561650.96360709495</v>
      </c>
      <c r="J22" s="21">
        <f>VLOOKUP(B22,RMS!B:E,4,FALSE)</f>
        <v>441503.42532582697</v>
      </c>
      <c r="K22" s="22">
        <f t="shared" si="1"/>
        <v>3.7929050158709288E-3</v>
      </c>
      <c r="L22" s="22">
        <f t="shared" si="2"/>
        <v>-2.9258269933052361E-3</v>
      </c>
    </row>
    <row r="23" spans="1:12">
      <c r="A23" s="38"/>
      <c r="B23" s="12">
        <v>34</v>
      </c>
      <c r="C23" s="35" t="s">
        <v>25</v>
      </c>
      <c r="D23" s="35"/>
      <c r="E23" s="15">
        <f>RA!D27</f>
        <v>281635.29719999997</v>
      </c>
      <c r="F23" s="25">
        <f>RA!I27</f>
        <v>81373.200299999997</v>
      </c>
      <c r="G23" s="16">
        <f t="shared" si="0"/>
        <v>200262.09689999997</v>
      </c>
      <c r="H23" s="27">
        <f>RA!J27</f>
        <v>28.893111449100001</v>
      </c>
      <c r="I23" s="20">
        <f>VLOOKUP(B23,RMS!B:D,3,FALSE)</f>
        <v>281635.23895428499</v>
      </c>
      <c r="J23" s="21">
        <f>VLOOKUP(B23,RMS!B:E,4,FALSE)</f>
        <v>200262.08909030299</v>
      </c>
      <c r="K23" s="22">
        <f t="shared" si="1"/>
        <v>5.8245714986696839E-2</v>
      </c>
      <c r="L23" s="22">
        <f t="shared" si="2"/>
        <v>7.8096969809848815E-3</v>
      </c>
    </row>
    <row r="24" spans="1:12">
      <c r="A24" s="38"/>
      <c r="B24" s="12">
        <v>35</v>
      </c>
      <c r="C24" s="35" t="s">
        <v>26</v>
      </c>
      <c r="D24" s="35"/>
      <c r="E24" s="15">
        <f>RA!D28</f>
        <v>1206520.9627</v>
      </c>
      <c r="F24" s="25">
        <f>RA!I28</f>
        <v>33138.940699999999</v>
      </c>
      <c r="G24" s="16">
        <f t="shared" si="0"/>
        <v>1173382.0220000001</v>
      </c>
      <c r="H24" s="27">
        <f>RA!J28</f>
        <v>2.7466527084486301</v>
      </c>
      <c r="I24" s="20">
        <f>VLOOKUP(B24,RMS!B:D,3,FALSE)</f>
        <v>1206520.96476728</v>
      </c>
      <c r="J24" s="21">
        <f>VLOOKUP(B24,RMS!B:E,4,FALSE)</f>
        <v>1173382.00983682</v>
      </c>
      <c r="K24" s="22">
        <f t="shared" si="1"/>
        <v>-2.067280001938343E-3</v>
      </c>
      <c r="L24" s="22">
        <f t="shared" si="2"/>
        <v>1.2163180159404874E-2</v>
      </c>
    </row>
    <row r="25" spans="1:12">
      <c r="A25" s="38"/>
      <c r="B25" s="12">
        <v>36</v>
      </c>
      <c r="C25" s="35" t="s">
        <v>27</v>
      </c>
      <c r="D25" s="35"/>
      <c r="E25" s="15">
        <f>RA!D29</f>
        <v>775181.6</v>
      </c>
      <c r="F25" s="25">
        <f>RA!I29</f>
        <v>78424.363599999997</v>
      </c>
      <c r="G25" s="16">
        <f t="shared" si="0"/>
        <v>696757.23639999994</v>
      </c>
      <c r="H25" s="27">
        <f>RA!J29</f>
        <v>10.116902103971499</v>
      </c>
      <c r="I25" s="20">
        <f>VLOOKUP(B25,RMS!B:D,3,FALSE)</f>
        <v>775181.60040088498</v>
      </c>
      <c r="J25" s="21">
        <f>VLOOKUP(B25,RMS!B:E,4,FALSE)</f>
        <v>696757.15690537903</v>
      </c>
      <c r="K25" s="22">
        <f t="shared" si="1"/>
        <v>-4.0088500827550888E-4</v>
      </c>
      <c r="L25" s="22">
        <f t="shared" si="2"/>
        <v>7.9494620906189084E-2</v>
      </c>
    </row>
    <row r="26" spans="1:12">
      <c r="A26" s="38"/>
      <c r="B26" s="12">
        <v>37</v>
      </c>
      <c r="C26" s="35" t="s">
        <v>28</v>
      </c>
      <c r="D26" s="35"/>
      <c r="E26" s="15">
        <f>RA!D30</f>
        <v>1528461.6583</v>
      </c>
      <c r="F26" s="25">
        <f>RA!I30</f>
        <v>165123.96170000001</v>
      </c>
      <c r="G26" s="16">
        <f t="shared" si="0"/>
        <v>1363337.6965999999</v>
      </c>
      <c r="H26" s="27">
        <f>RA!J30</f>
        <v>10.8032779758215</v>
      </c>
      <c r="I26" s="20">
        <f>VLOOKUP(B26,RMS!B:D,3,FALSE)</f>
        <v>1528461.62336372</v>
      </c>
      <c r="J26" s="21">
        <f>VLOOKUP(B26,RMS!B:E,4,FALSE)</f>
        <v>1363337.6895349701</v>
      </c>
      <c r="K26" s="22">
        <f t="shared" si="1"/>
        <v>3.4936279989778996E-2</v>
      </c>
      <c r="L26" s="22">
        <f t="shared" si="2"/>
        <v>7.0650298148393631E-3</v>
      </c>
    </row>
    <row r="27" spans="1:12">
      <c r="A27" s="38"/>
      <c r="B27" s="12">
        <v>38</v>
      </c>
      <c r="C27" s="35" t="s">
        <v>29</v>
      </c>
      <c r="D27" s="35"/>
      <c r="E27" s="15">
        <f>RA!D31</f>
        <v>1266351.5789999999</v>
      </c>
      <c r="F27" s="25">
        <f>RA!I31</f>
        <v>1988.212</v>
      </c>
      <c r="G27" s="16">
        <f t="shared" si="0"/>
        <v>1264363.3669999999</v>
      </c>
      <c r="H27" s="27">
        <f>RA!J31</f>
        <v>0.15700316033640799</v>
      </c>
      <c r="I27" s="20">
        <f>VLOOKUP(B27,RMS!B:D,3,FALSE)</f>
        <v>1266351.64419027</v>
      </c>
      <c r="J27" s="21">
        <f>VLOOKUP(B27,RMS!B:E,4,FALSE)</f>
        <v>1264363.2592212399</v>
      </c>
      <c r="K27" s="22">
        <f t="shared" si="1"/>
        <v>-6.5190270077437162E-2</v>
      </c>
      <c r="L27" s="22">
        <f t="shared" si="2"/>
        <v>0.10777875990606844</v>
      </c>
    </row>
    <row r="28" spans="1:12">
      <c r="A28" s="38"/>
      <c r="B28" s="12">
        <v>39</v>
      </c>
      <c r="C28" s="35" t="s">
        <v>30</v>
      </c>
      <c r="D28" s="35"/>
      <c r="E28" s="15">
        <f>RA!D32</f>
        <v>155576.82639999999</v>
      </c>
      <c r="F28" s="25">
        <f>RA!I32</f>
        <v>36890.857799999998</v>
      </c>
      <c r="G28" s="16">
        <f t="shared" si="0"/>
        <v>118685.96859999999</v>
      </c>
      <c r="H28" s="27">
        <f>RA!J32</f>
        <v>23.712308994625399</v>
      </c>
      <c r="I28" s="20">
        <f>VLOOKUP(B28,RMS!B:D,3,FALSE)</f>
        <v>155576.701524378</v>
      </c>
      <c r="J28" s="21">
        <f>VLOOKUP(B28,RMS!B:E,4,FALSE)</f>
        <v>118685.988558385</v>
      </c>
      <c r="K28" s="22">
        <f t="shared" si="1"/>
        <v>0.12487562198657542</v>
      </c>
      <c r="L28" s="22">
        <f t="shared" si="2"/>
        <v>-1.9958385004429147E-2</v>
      </c>
    </row>
    <row r="29" spans="1:12">
      <c r="A29" s="38"/>
      <c r="B29" s="12">
        <v>40</v>
      </c>
      <c r="C29" s="35" t="s">
        <v>31</v>
      </c>
      <c r="D29" s="35"/>
      <c r="E29" s="15">
        <f>RA!D33</f>
        <v>59.010599999999997</v>
      </c>
      <c r="F29" s="25">
        <f>RA!I33</f>
        <v>11.995799999999999</v>
      </c>
      <c r="G29" s="16">
        <f t="shared" si="0"/>
        <v>47.014799999999994</v>
      </c>
      <c r="H29" s="27">
        <f>RA!J33</f>
        <v>20.328212219499601</v>
      </c>
      <c r="I29" s="20">
        <f>VLOOKUP(B29,RMS!B:D,3,FALSE)</f>
        <v>59.010599999999997</v>
      </c>
      <c r="J29" s="21">
        <f>VLOOKUP(B29,RMS!B:E,4,FALSE)</f>
        <v>47.014800000000001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40</v>
      </c>
      <c r="D30" s="35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RA!D35</f>
        <v>307644.82419999997</v>
      </c>
      <c r="F31" s="25">
        <f>RA!I35</f>
        <v>47016.253199999999</v>
      </c>
      <c r="G31" s="16">
        <f t="shared" si="0"/>
        <v>260628.57099999997</v>
      </c>
      <c r="H31" s="27">
        <f>RA!J35</f>
        <v>15.282640727748699</v>
      </c>
      <c r="I31" s="20">
        <f>VLOOKUP(B31,RMS!B:D,3,FALSE)</f>
        <v>307644.8236</v>
      </c>
      <c r="J31" s="21">
        <f>VLOOKUP(B31,RMS!B:E,4,FALSE)</f>
        <v>260628.57310000001</v>
      </c>
      <c r="K31" s="22">
        <f t="shared" si="1"/>
        <v>5.9999997029080987E-4</v>
      </c>
      <c r="L31" s="22">
        <f t="shared" si="2"/>
        <v>-2.1000000415369868E-3</v>
      </c>
    </row>
    <row r="32" spans="1:12">
      <c r="A32" s="38"/>
      <c r="B32" s="12">
        <v>71</v>
      </c>
      <c r="C32" s="35" t="s">
        <v>41</v>
      </c>
      <c r="D32" s="35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42</v>
      </c>
      <c r="D33" s="35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43</v>
      </c>
      <c r="D34" s="35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RA!D39</f>
        <v>577983.76100000006</v>
      </c>
      <c r="F35" s="25">
        <f>RA!I39</f>
        <v>32195.499899999999</v>
      </c>
      <c r="G35" s="16">
        <f t="shared" si="0"/>
        <v>545788.2611</v>
      </c>
      <c r="H35" s="27">
        <f>RA!J39</f>
        <v>5.5703121908298696</v>
      </c>
      <c r="I35" s="20">
        <f>VLOOKUP(B35,RMS!B:D,3,FALSE)</f>
        <v>577983.76068376098</v>
      </c>
      <c r="J35" s="21">
        <f>VLOOKUP(B35,RMS!B:E,4,FALSE)</f>
        <v>545788.26162393205</v>
      </c>
      <c r="K35" s="22">
        <f t="shared" si="1"/>
        <v>3.162390785291791E-4</v>
      </c>
      <c r="L35" s="22">
        <f t="shared" si="2"/>
        <v>-5.2393204532563686E-4</v>
      </c>
    </row>
    <row r="36" spans="1:12">
      <c r="A36" s="38"/>
      <c r="B36" s="12">
        <v>76</v>
      </c>
      <c r="C36" s="35" t="s">
        <v>34</v>
      </c>
      <c r="D36" s="35"/>
      <c r="E36" s="15">
        <f>RA!D40</f>
        <v>1625022.9143999999</v>
      </c>
      <c r="F36" s="25">
        <f>RA!I40</f>
        <v>73118.206900000005</v>
      </c>
      <c r="G36" s="16">
        <f t="shared" si="0"/>
        <v>1551904.7074999998</v>
      </c>
      <c r="H36" s="27">
        <f>RA!J40</f>
        <v>4.4995185146048904</v>
      </c>
      <c r="I36" s="20">
        <f>VLOOKUP(B36,RMS!B:D,3,FALSE)</f>
        <v>1625022.9042453</v>
      </c>
      <c r="J36" s="21">
        <f>VLOOKUP(B36,RMS!B:E,4,FALSE)</f>
        <v>1551904.6927</v>
      </c>
      <c r="K36" s="22">
        <f t="shared" si="1"/>
        <v>1.015469990670681E-2</v>
      </c>
      <c r="L36" s="22">
        <f t="shared" si="2"/>
        <v>1.4799999771639705E-2</v>
      </c>
    </row>
    <row r="37" spans="1:12">
      <c r="A37" s="38"/>
      <c r="B37" s="12">
        <v>77</v>
      </c>
      <c r="C37" s="35" t="s">
        <v>44</v>
      </c>
      <c r="D37" s="35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45</v>
      </c>
      <c r="D38" s="35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RA!D43</f>
        <v>38805.763899999998</v>
      </c>
      <c r="F39" s="25">
        <f>RA!I43</f>
        <v>6757.33</v>
      </c>
      <c r="G39" s="16">
        <f t="shared" si="0"/>
        <v>32048.433899999996</v>
      </c>
      <c r="H39" s="27">
        <f>RA!J43</f>
        <v>17.4132121645981</v>
      </c>
      <c r="I39" s="20">
        <f>VLOOKUP(B39,RMS!B:D,3,FALSE)</f>
        <v>38805.763709250401</v>
      </c>
      <c r="J39" s="21">
        <f>VLOOKUP(B39,RMS!B:E,4,FALSE)</f>
        <v>32048.432947583398</v>
      </c>
      <c r="K39" s="22">
        <f t="shared" si="1"/>
        <v>1.9074959709541872E-4</v>
      </c>
      <c r="L39" s="22">
        <f t="shared" si="2"/>
        <v>9.5241659801104106E-4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29" customWidth="1"/>
    <col min="2" max="3" width="9" style="29"/>
    <col min="4" max="4" width="11.5" style="29" bestFit="1" customWidth="1"/>
    <col min="5" max="5" width="12.25" style="29" bestFit="1" customWidth="1"/>
    <col min="6" max="6" width="17.5" style="29" bestFit="1" customWidth="1"/>
    <col min="7" max="7" width="12.25" style="29" bestFit="1" customWidth="1"/>
    <col min="8" max="8" width="9" style="29"/>
    <col min="9" max="9" width="12.25" style="29" bestFit="1" customWidth="1"/>
    <col min="10" max="10" width="9" style="29"/>
    <col min="11" max="11" width="12.25" style="29" bestFit="1" customWidth="1"/>
    <col min="12" max="12" width="10.5" style="29" bestFit="1" customWidth="1"/>
    <col min="13" max="13" width="12.25" style="29" bestFit="1" customWidth="1"/>
    <col min="14" max="15" width="13.875" style="29" bestFit="1" customWidth="1"/>
    <col min="16" max="16" width="14.375" style="29" bestFit="1" customWidth="1"/>
    <col min="17" max="17" width="16.5" style="29" bestFit="1" customWidth="1"/>
    <col min="18" max="18" width="10.5" style="29" bestFit="1" customWidth="1"/>
    <col min="19" max="20" width="9" style="29"/>
    <col min="21" max="21" width="10.5" style="29" bestFit="1" customWidth="1"/>
    <col min="22" max="22" width="36" style="29" bestFit="1" customWidth="1"/>
    <col min="23" max="16384" width="9" style="29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4" t="s">
        <v>54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4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5" t="s">
        <v>55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3"/>
      <c r="W4" s="43"/>
    </row>
    <row r="5" spans="1:23" ht="15" thickTop="1" thickBot="1">
      <c r="A5" s="56"/>
      <c r="B5" s="57"/>
      <c r="C5" s="58"/>
      <c r="D5" s="59" t="s">
        <v>0</v>
      </c>
      <c r="E5" s="59" t="s">
        <v>67</v>
      </c>
      <c r="F5" s="59" t="s">
        <v>68</v>
      </c>
      <c r="G5" s="59" t="s">
        <v>56</v>
      </c>
      <c r="H5" s="59" t="s">
        <v>57</v>
      </c>
      <c r="I5" s="59" t="s">
        <v>1</v>
      </c>
      <c r="J5" s="59" t="s">
        <v>2</v>
      </c>
      <c r="K5" s="59" t="s">
        <v>58</v>
      </c>
      <c r="L5" s="59" t="s">
        <v>59</v>
      </c>
      <c r="M5" s="59" t="s">
        <v>60</v>
      </c>
      <c r="N5" s="59" t="s">
        <v>61</v>
      </c>
      <c r="O5" s="59" t="s">
        <v>62</v>
      </c>
      <c r="P5" s="59" t="s">
        <v>69</v>
      </c>
      <c r="Q5" s="59" t="s">
        <v>70</v>
      </c>
      <c r="R5" s="59" t="s">
        <v>63</v>
      </c>
      <c r="S5" s="59" t="s">
        <v>64</v>
      </c>
      <c r="T5" s="59" t="s">
        <v>65</v>
      </c>
      <c r="U5" s="60" t="s">
        <v>66</v>
      </c>
      <c r="V5" s="53"/>
      <c r="W5" s="53"/>
    </row>
    <row r="6" spans="1:23" ht="14.25" thickBot="1">
      <c r="A6" s="61" t="s">
        <v>3</v>
      </c>
      <c r="B6" s="44" t="s">
        <v>4</v>
      </c>
      <c r="C6" s="45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2" customHeight="1" thickBot="1">
      <c r="A7" s="46" t="s">
        <v>5</v>
      </c>
      <c r="B7" s="47"/>
      <c r="C7" s="48"/>
      <c r="D7" s="63">
        <v>25755969.9947</v>
      </c>
      <c r="E7" s="63">
        <v>16799210</v>
      </c>
      <c r="F7" s="64">
        <v>153.31655473501399</v>
      </c>
      <c r="G7" s="63">
        <v>32193038.2181</v>
      </c>
      <c r="H7" s="64">
        <v>-19.9952181580081</v>
      </c>
      <c r="I7" s="63">
        <v>1822428.4376999999</v>
      </c>
      <c r="J7" s="64">
        <v>7.0757515173181798</v>
      </c>
      <c r="K7" s="63">
        <v>4163170.8993000002</v>
      </c>
      <c r="L7" s="64">
        <v>12.931898105098201</v>
      </c>
      <c r="M7" s="64">
        <v>-0.56224990955657705</v>
      </c>
      <c r="N7" s="63">
        <v>547247589.19219995</v>
      </c>
      <c r="O7" s="63">
        <v>4774525388.0202999</v>
      </c>
      <c r="P7" s="63">
        <v>1178624</v>
      </c>
      <c r="Q7" s="63">
        <v>909576</v>
      </c>
      <c r="R7" s="64">
        <v>29.5794963807313</v>
      </c>
      <c r="S7" s="63">
        <v>21.852575541224301</v>
      </c>
      <c r="T7" s="63">
        <v>19.048090275579</v>
      </c>
      <c r="U7" s="65">
        <v>12.833660088966599</v>
      </c>
      <c r="V7" s="53"/>
      <c r="W7" s="53"/>
    </row>
    <row r="8" spans="1:23" ht="14.25" thickBot="1">
      <c r="A8" s="50">
        <v>41547</v>
      </c>
      <c r="B8" s="39" t="s">
        <v>6</v>
      </c>
      <c r="C8" s="40"/>
      <c r="D8" s="66">
        <v>812449.59620000003</v>
      </c>
      <c r="E8" s="66">
        <v>509817</v>
      </c>
      <c r="F8" s="67">
        <v>159.361024877554</v>
      </c>
      <c r="G8" s="66">
        <v>759313.63930000004</v>
      </c>
      <c r="H8" s="67">
        <v>6.9978931168660896</v>
      </c>
      <c r="I8" s="66">
        <v>148833.44390000001</v>
      </c>
      <c r="J8" s="67">
        <v>18.319098759618502</v>
      </c>
      <c r="K8" s="66">
        <v>152599.8959</v>
      </c>
      <c r="L8" s="67">
        <v>20.097083471420301</v>
      </c>
      <c r="M8" s="67">
        <v>-2.468187791208E-2</v>
      </c>
      <c r="N8" s="66">
        <v>19614444.284699999</v>
      </c>
      <c r="O8" s="66">
        <v>166513880.41499999</v>
      </c>
      <c r="P8" s="66">
        <v>28457</v>
      </c>
      <c r="Q8" s="66">
        <v>21204</v>
      </c>
      <c r="R8" s="67">
        <v>34.205810224485901</v>
      </c>
      <c r="S8" s="66">
        <v>28.5500789331272</v>
      </c>
      <c r="T8" s="66">
        <v>28.960903376721401</v>
      </c>
      <c r="U8" s="68">
        <v>-1.4389607978194101</v>
      </c>
      <c r="V8" s="53"/>
      <c r="W8" s="53"/>
    </row>
    <row r="9" spans="1:23" ht="12" customHeight="1" thickBot="1">
      <c r="A9" s="51"/>
      <c r="B9" s="39" t="s">
        <v>7</v>
      </c>
      <c r="C9" s="40"/>
      <c r="D9" s="66">
        <v>105076.7374</v>
      </c>
      <c r="E9" s="66">
        <v>98855</v>
      </c>
      <c r="F9" s="67">
        <v>106.293801426332</v>
      </c>
      <c r="G9" s="66">
        <v>121612.60619999999</v>
      </c>
      <c r="H9" s="67">
        <v>-13.5971667055681</v>
      </c>
      <c r="I9" s="66">
        <v>22970.019100000001</v>
      </c>
      <c r="J9" s="67">
        <v>21.860232500899901</v>
      </c>
      <c r="K9" s="66">
        <v>24729.608899999999</v>
      </c>
      <c r="L9" s="67">
        <v>20.334741333748301</v>
      </c>
      <c r="M9" s="67">
        <v>-7.1153159239812996E-2</v>
      </c>
      <c r="N9" s="66">
        <v>3329292.2551000002</v>
      </c>
      <c r="O9" s="66">
        <v>31889277.795000002</v>
      </c>
      <c r="P9" s="66">
        <v>6617</v>
      </c>
      <c r="Q9" s="66">
        <v>4733</v>
      </c>
      <c r="R9" s="67">
        <v>39.805620114092498</v>
      </c>
      <c r="S9" s="66">
        <v>15.8798152334895</v>
      </c>
      <c r="T9" s="66">
        <v>15.2107132896683</v>
      </c>
      <c r="U9" s="68">
        <v>4.2135373364428101</v>
      </c>
      <c r="V9" s="53"/>
      <c r="W9" s="53"/>
    </row>
    <row r="10" spans="1:23" ht="14.25" thickBot="1">
      <c r="A10" s="51"/>
      <c r="B10" s="39" t="s">
        <v>8</v>
      </c>
      <c r="C10" s="40"/>
      <c r="D10" s="66">
        <v>178996.06839999999</v>
      </c>
      <c r="E10" s="66">
        <v>83438</v>
      </c>
      <c r="F10" s="67">
        <v>214.52583762793901</v>
      </c>
      <c r="G10" s="66">
        <v>194462.55919999999</v>
      </c>
      <c r="H10" s="67">
        <v>-7.9534543120421697</v>
      </c>
      <c r="I10" s="66">
        <v>23184.613399999998</v>
      </c>
      <c r="J10" s="67">
        <v>12.9525824825323</v>
      </c>
      <c r="K10" s="66">
        <v>51554.087800000001</v>
      </c>
      <c r="L10" s="67">
        <v>26.511061055705799</v>
      </c>
      <c r="M10" s="67">
        <v>-0.55028564388641898</v>
      </c>
      <c r="N10" s="66">
        <v>3812537.8642000002</v>
      </c>
      <c r="O10" s="66">
        <v>43581191.667599998</v>
      </c>
      <c r="P10" s="66">
        <v>113069</v>
      </c>
      <c r="Q10" s="66">
        <v>83928</v>
      </c>
      <c r="R10" s="67">
        <v>34.721427890572897</v>
      </c>
      <c r="S10" s="66">
        <v>1.58306935057354</v>
      </c>
      <c r="T10" s="66">
        <v>1.3641307501668101</v>
      </c>
      <c r="U10" s="68">
        <v>13.830006899408</v>
      </c>
      <c r="V10" s="53"/>
      <c r="W10" s="53"/>
    </row>
    <row r="11" spans="1:23" ht="14.25" thickBot="1">
      <c r="A11" s="51"/>
      <c r="B11" s="39" t="s">
        <v>9</v>
      </c>
      <c r="C11" s="40"/>
      <c r="D11" s="66">
        <v>58456.526700000002</v>
      </c>
      <c r="E11" s="66">
        <v>40818</v>
      </c>
      <c r="F11" s="67">
        <v>143.21261869763299</v>
      </c>
      <c r="G11" s="66">
        <v>51663.402399999999</v>
      </c>
      <c r="H11" s="67">
        <v>13.148813249667</v>
      </c>
      <c r="I11" s="66">
        <v>7943.5547999999999</v>
      </c>
      <c r="J11" s="67">
        <v>13.588824462264901</v>
      </c>
      <c r="K11" s="66">
        <v>11273.570299999999</v>
      </c>
      <c r="L11" s="67">
        <v>21.821192132711701</v>
      </c>
      <c r="M11" s="67">
        <v>-0.29538251072067201</v>
      </c>
      <c r="N11" s="66">
        <v>1515383.7503</v>
      </c>
      <c r="O11" s="66">
        <v>15393335.0276</v>
      </c>
      <c r="P11" s="66">
        <v>2789</v>
      </c>
      <c r="Q11" s="66">
        <v>2250</v>
      </c>
      <c r="R11" s="67">
        <v>23.955555555555598</v>
      </c>
      <c r="S11" s="66">
        <v>20.959672534958798</v>
      </c>
      <c r="T11" s="66">
        <v>17.866379422222199</v>
      </c>
      <c r="U11" s="68">
        <v>14.758308401895199</v>
      </c>
      <c r="V11" s="53"/>
      <c r="W11" s="53"/>
    </row>
    <row r="12" spans="1:23" ht="14.25" thickBot="1">
      <c r="A12" s="51"/>
      <c r="B12" s="39" t="s">
        <v>10</v>
      </c>
      <c r="C12" s="40"/>
      <c r="D12" s="66">
        <v>399611.6986</v>
      </c>
      <c r="E12" s="66">
        <v>187525</v>
      </c>
      <c r="F12" s="67">
        <v>213.09782620983901</v>
      </c>
      <c r="G12" s="66">
        <v>280543.12079999998</v>
      </c>
      <c r="H12" s="67">
        <v>42.442166273927</v>
      </c>
      <c r="I12" s="66">
        <v>18768.295699999999</v>
      </c>
      <c r="J12" s="67">
        <v>4.6966331981152898</v>
      </c>
      <c r="K12" s="66">
        <v>22477.932000000001</v>
      </c>
      <c r="L12" s="67">
        <v>8.0122912783965905</v>
      </c>
      <c r="M12" s="67">
        <v>-0.16503459037068</v>
      </c>
      <c r="N12" s="66">
        <v>6340355.5016000001</v>
      </c>
      <c r="O12" s="66">
        <v>55846218.465800002</v>
      </c>
      <c r="P12" s="66">
        <v>3150</v>
      </c>
      <c r="Q12" s="66">
        <v>2317</v>
      </c>
      <c r="R12" s="67">
        <v>35.951661631419903</v>
      </c>
      <c r="S12" s="66">
        <v>126.860856698413</v>
      </c>
      <c r="T12" s="66">
        <v>119.977992101856</v>
      </c>
      <c r="U12" s="68">
        <v>5.42552271495338</v>
      </c>
      <c r="V12" s="53"/>
      <c r="W12" s="53"/>
    </row>
    <row r="13" spans="1:23" ht="14.25" thickBot="1">
      <c r="A13" s="51"/>
      <c r="B13" s="39" t="s">
        <v>11</v>
      </c>
      <c r="C13" s="40"/>
      <c r="D13" s="66">
        <v>372937.66609999997</v>
      </c>
      <c r="E13" s="66">
        <v>254019</v>
      </c>
      <c r="F13" s="67">
        <v>146.81487058054699</v>
      </c>
      <c r="G13" s="66">
        <v>364966.76169999997</v>
      </c>
      <c r="H13" s="67">
        <v>2.1840083088311602</v>
      </c>
      <c r="I13" s="66">
        <v>85165.097200000004</v>
      </c>
      <c r="J13" s="67">
        <v>22.8362820228418</v>
      </c>
      <c r="K13" s="66">
        <v>97536.041500000007</v>
      </c>
      <c r="L13" s="67">
        <v>26.724636798617301</v>
      </c>
      <c r="M13" s="67">
        <v>-0.126834594778998</v>
      </c>
      <c r="N13" s="66">
        <v>8777454.1868999992</v>
      </c>
      <c r="O13" s="66">
        <v>86440101.453600004</v>
      </c>
      <c r="P13" s="66">
        <v>15117</v>
      </c>
      <c r="Q13" s="66">
        <v>11307</v>
      </c>
      <c r="R13" s="67">
        <v>33.695940567789897</v>
      </c>
      <c r="S13" s="66">
        <v>24.670084414897101</v>
      </c>
      <c r="T13" s="66">
        <v>26.8771966127178</v>
      </c>
      <c r="U13" s="68">
        <v>-8.9465125481608805</v>
      </c>
      <c r="V13" s="53"/>
      <c r="W13" s="53"/>
    </row>
    <row r="14" spans="1:23" ht="14.25" thickBot="1">
      <c r="A14" s="51"/>
      <c r="B14" s="39" t="s">
        <v>12</v>
      </c>
      <c r="C14" s="40"/>
      <c r="D14" s="66">
        <v>200293.60380000001</v>
      </c>
      <c r="E14" s="66">
        <v>196815</v>
      </c>
      <c r="F14" s="67">
        <v>101.767448517643</v>
      </c>
      <c r="G14" s="66">
        <v>256029.23680000001</v>
      </c>
      <c r="H14" s="67">
        <v>-21.769245456736101</v>
      </c>
      <c r="I14" s="66">
        <v>38253.914299999997</v>
      </c>
      <c r="J14" s="67">
        <v>19.0989195731871</v>
      </c>
      <c r="K14" s="66">
        <v>46110.427600000003</v>
      </c>
      <c r="L14" s="67">
        <v>18.0098289462229</v>
      </c>
      <c r="M14" s="67">
        <v>-0.170384741780187</v>
      </c>
      <c r="N14" s="66">
        <v>5387747.2439000001</v>
      </c>
      <c r="O14" s="66">
        <v>44835983.7434</v>
      </c>
      <c r="P14" s="66">
        <v>2878</v>
      </c>
      <c r="Q14" s="66">
        <v>2678</v>
      </c>
      <c r="R14" s="67">
        <v>7.4682598954443504</v>
      </c>
      <c r="S14" s="66">
        <v>69.594719874913096</v>
      </c>
      <c r="T14" s="66">
        <v>83.547545257655003</v>
      </c>
      <c r="U14" s="68">
        <v>-20.048683876909202</v>
      </c>
      <c r="V14" s="53"/>
      <c r="W14" s="53"/>
    </row>
    <row r="15" spans="1:23" ht="14.25" thickBot="1">
      <c r="A15" s="51"/>
      <c r="B15" s="39" t="s">
        <v>13</v>
      </c>
      <c r="C15" s="40"/>
      <c r="D15" s="66">
        <v>240984.68280000001</v>
      </c>
      <c r="E15" s="66">
        <v>99358</v>
      </c>
      <c r="F15" s="67">
        <v>242.54180116346899</v>
      </c>
      <c r="G15" s="66">
        <v>126568.8746</v>
      </c>
      <c r="H15" s="67">
        <v>90.398060788319597</v>
      </c>
      <c r="I15" s="66">
        <v>29134.136600000002</v>
      </c>
      <c r="J15" s="67">
        <v>12.089621739228599</v>
      </c>
      <c r="K15" s="66">
        <v>25028.188200000001</v>
      </c>
      <c r="L15" s="67">
        <v>19.774362598306599</v>
      </c>
      <c r="M15" s="67">
        <v>0.16405296169220901</v>
      </c>
      <c r="N15" s="66">
        <v>3203581.1320000002</v>
      </c>
      <c r="O15" s="66">
        <v>27820424.434099998</v>
      </c>
      <c r="P15" s="66">
        <v>6573</v>
      </c>
      <c r="Q15" s="66">
        <v>3673</v>
      </c>
      <c r="R15" s="67">
        <v>78.954533079226806</v>
      </c>
      <c r="S15" s="66">
        <v>36.662814970333201</v>
      </c>
      <c r="T15" s="66">
        <v>39.416669997277403</v>
      </c>
      <c r="U15" s="68">
        <v>-7.5113027441362998</v>
      </c>
      <c r="V15" s="53"/>
      <c r="W15" s="53"/>
    </row>
    <row r="16" spans="1:23" ht="14.25" thickBot="1">
      <c r="A16" s="51"/>
      <c r="B16" s="39" t="s">
        <v>14</v>
      </c>
      <c r="C16" s="40"/>
      <c r="D16" s="66">
        <v>1575695.7805999999</v>
      </c>
      <c r="E16" s="66">
        <v>628758</v>
      </c>
      <c r="F16" s="67">
        <v>250.60449021722201</v>
      </c>
      <c r="G16" s="66">
        <v>1839460.1775</v>
      </c>
      <c r="H16" s="67">
        <v>-14.339228439208799</v>
      </c>
      <c r="I16" s="66">
        <v>46221.408199999998</v>
      </c>
      <c r="J16" s="67">
        <v>2.9333967107787502</v>
      </c>
      <c r="K16" s="66">
        <v>126297.1556</v>
      </c>
      <c r="L16" s="67">
        <v>6.8659902043462404</v>
      </c>
      <c r="M16" s="67">
        <v>-0.63402653068142401</v>
      </c>
      <c r="N16" s="66">
        <v>28244649.639800001</v>
      </c>
      <c r="O16" s="66">
        <v>237605156.64340001</v>
      </c>
      <c r="P16" s="66">
        <v>68302</v>
      </c>
      <c r="Q16" s="66">
        <v>47291</v>
      </c>
      <c r="R16" s="67">
        <v>44.429172569833597</v>
      </c>
      <c r="S16" s="66">
        <v>23.069540871424</v>
      </c>
      <c r="T16" s="66">
        <v>15.671424924404199</v>
      </c>
      <c r="U16" s="68">
        <v>32.068761091746403</v>
      </c>
      <c r="V16" s="53"/>
      <c r="W16" s="53"/>
    </row>
    <row r="17" spans="1:23" ht="12" thickBot="1">
      <c r="A17" s="51"/>
      <c r="B17" s="39" t="s">
        <v>15</v>
      </c>
      <c r="C17" s="40"/>
      <c r="D17" s="66">
        <v>725096.22930000001</v>
      </c>
      <c r="E17" s="66">
        <v>1001761</v>
      </c>
      <c r="F17" s="67">
        <v>72.382157949850296</v>
      </c>
      <c r="G17" s="66">
        <v>5769488.9200999998</v>
      </c>
      <c r="H17" s="67">
        <v>-87.432227718232099</v>
      </c>
      <c r="I17" s="66">
        <v>19655.695299999999</v>
      </c>
      <c r="J17" s="67">
        <v>2.71077058544014</v>
      </c>
      <c r="K17" s="66">
        <v>1095909.7966</v>
      </c>
      <c r="L17" s="67">
        <v>18.994919858187501</v>
      </c>
      <c r="M17" s="67">
        <v>-0.982064495307022</v>
      </c>
      <c r="N17" s="66">
        <v>43331979.002099998</v>
      </c>
      <c r="O17" s="66">
        <v>229629955.2466</v>
      </c>
      <c r="P17" s="66">
        <v>13895</v>
      </c>
      <c r="Q17" s="66">
        <v>11381</v>
      </c>
      <c r="R17" s="67">
        <v>22.089447324488201</v>
      </c>
      <c r="S17" s="66">
        <v>52.183967563871903</v>
      </c>
      <c r="T17" s="66">
        <v>47.653803795800002</v>
      </c>
      <c r="U17" s="68">
        <v>8.6811409318907593</v>
      </c>
      <c r="V17" s="52"/>
      <c r="W17" s="52"/>
    </row>
    <row r="18" spans="1:23" ht="12" thickBot="1">
      <c r="A18" s="51"/>
      <c r="B18" s="39" t="s">
        <v>16</v>
      </c>
      <c r="C18" s="40"/>
      <c r="D18" s="66">
        <v>2561635.1978000002</v>
      </c>
      <c r="E18" s="66">
        <v>1196735</v>
      </c>
      <c r="F18" s="67">
        <v>214.05199963233301</v>
      </c>
      <c r="G18" s="66">
        <v>2858142.5077</v>
      </c>
      <c r="H18" s="67">
        <v>-10.3741261711476</v>
      </c>
      <c r="I18" s="66">
        <v>331778.89740000002</v>
      </c>
      <c r="J18" s="67">
        <v>12.9518402028884</v>
      </c>
      <c r="K18" s="66">
        <v>433910.05849999998</v>
      </c>
      <c r="L18" s="67">
        <v>15.1815403651505</v>
      </c>
      <c r="M18" s="67">
        <v>-0.23537403454776101</v>
      </c>
      <c r="N18" s="66">
        <v>47719317.842900001</v>
      </c>
      <c r="O18" s="66">
        <v>559900112.26929998</v>
      </c>
      <c r="P18" s="66">
        <v>114854</v>
      </c>
      <c r="Q18" s="66">
        <v>80047</v>
      </c>
      <c r="R18" s="67">
        <v>43.483203617874501</v>
      </c>
      <c r="S18" s="66">
        <v>22.303404302854101</v>
      </c>
      <c r="T18" s="66">
        <v>20.442262568241201</v>
      </c>
      <c r="U18" s="68">
        <v>8.3446531719587593</v>
      </c>
      <c r="V18" s="52"/>
      <c r="W18" s="52"/>
    </row>
    <row r="19" spans="1:23" ht="12" thickBot="1">
      <c r="A19" s="51"/>
      <c r="B19" s="39" t="s">
        <v>17</v>
      </c>
      <c r="C19" s="40"/>
      <c r="D19" s="66">
        <v>790844.50210000004</v>
      </c>
      <c r="E19" s="66">
        <v>524985</v>
      </c>
      <c r="F19" s="67">
        <v>150.64135205767801</v>
      </c>
      <c r="G19" s="66">
        <v>1240295.6181000001</v>
      </c>
      <c r="H19" s="67">
        <v>-36.237418679952398</v>
      </c>
      <c r="I19" s="66">
        <v>63280.377699999997</v>
      </c>
      <c r="J19" s="67">
        <v>8.0016207398503703</v>
      </c>
      <c r="K19" s="66">
        <v>151347.06020000001</v>
      </c>
      <c r="L19" s="67">
        <v>12.202498984221799</v>
      </c>
      <c r="M19" s="67">
        <v>-0.58188564999956305</v>
      </c>
      <c r="N19" s="66">
        <v>19988285.582800001</v>
      </c>
      <c r="O19" s="66">
        <v>186621088.2137</v>
      </c>
      <c r="P19" s="66">
        <v>17159</v>
      </c>
      <c r="Q19" s="66">
        <v>11937</v>
      </c>
      <c r="R19" s="67">
        <v>43.746334925023</v>
      </c>
      <c r="S19" s="66">
        <v>46.0891952969287</v>
      </c>
      <c r="T19" s="66">
        <v>50.500077498533997</v>
      </c>
      <c r="U19" s="68">
        <v>-9.5703172363679307</v>
      </c>
      <c r="V19" s="52"/>
      <c r="W19" s="52"/>
    </row>
    <row r="20" spans="1:23" ht="12" thickBot="1">
      <c r="A20" s="51"/>
      <c r="B20" s="39" t="s">
        <v>18</v>
      </c>
      <c r="C20" s="40"/>
      <c r="D20" s="66">
        <v>1940326.0174</v>
      </c>
      <c r="E20" s="66">
        <v>1188607</v>
      </c>
      <c r="F20" s="67">
        <v>163.24369765616399</v>
      </c>
      <c r="G20" s="66">
        <v>2100063.2625000002</v>
      </c>
      <c r="H20" s="67">
        <v>-7.6063063409738598</v>
      </c>
      <c r="I20" s="66">
        <v>90079.842000000004</v>
      </c>
      <c r="J20" s="67">
        <v>4.6425106498703403</v>
      </c>
      <c r="K20" s="66">
        <v>120894.34050000001</v>
      </c>
      <c r="L20" s="67">
        <v>5.7566999365572702</v>
      </c>
      <c r="M20" s="67">
        <v>-0.25488784977490297</v>
      </c>
      <c r="N20" s="66">
        <v>36386067.9208</v>
      </c>
      <c r="O20" s="66">
        <v>281190167.0855</v>
      </c>
      <c r="P20" s="66">
        <v>48357</v>
      </c>
      <c r="Q20" s="66">
        <v>37174</v>
      </c>
      <c r="R20" s="67">
        <v>30.082853607360001</v>
      </c>
      <c r="S20" s="66">
        <v>40.1250287941767</v>
      </c>
      <c r="T20" s="66">
        <v>32.361332936998998</v>
      </c>
      <c r="U20" s="68">
        <v>19.348760837037499</v>
      </c>
      <c r="V20" s="52"/>
      <c r="W20" s="52"/>
    </row>
    <row r="21" spans="1:23" ht="12" thickBot="1">
      <c r="A21" s="51"/>
      <c r="B21" s="39" t="s">
        <v>19</v>
      </c>
      <c r="C21" s="40"/>
      <c r="D21" s="66">
        <v>490138.05</v>
      </c>
      <c r="E21" s="66">
        <v>368400</v>
      </c>
      <c r="F21" s="67">
        <v>133.04507328990201</v>
      </c>
      <c r="G21" s="66">
        <v>646191.25439999998</v>
      </c>
      <c r="H21" s="67">
        <v>-24.1496930417138</v>
      </c>
      <c r="I21" s="66">
        <v>50462.393400000001</v>
      </c>
      <c r="J21" s="67">
        <v>10.295547019865101</v>
      </c>
      <c r="K21" s="66">
        <v>86268.173800000004</v>
      </c>
      <c r="L21" s="67">
        <v>13.350254001828199</v>
      </c>
      <c r="M21" s="67">
        <v>-0.41505202698518201</v>
      </c>
      <c r="N21" s="66">
        <v>11061753.259099999</v>
      </c>
      <c r="O21" s="66">
        <v>109937655.43960001</v>
      </c>
      <c r="P21" s="66">
        <v>42668</v>
      </c>
      <c r="Q21" s="66">
        <v>30321</v>
      </c>
      <c r="R21" s="67">
        <v>40.720952475182202</v>
      </c>
      <c r="S21" s="66">
        <v>11.4872515702634</v>
      </c>
      <c r="T21" s="66">
        <v>11.3877509283995</v>
      </c>
      <c r="U21" s="68">
        <v>0.866183187992001</v>
      </c>
      <c r="V21" s="52"/>
      <c r="W21" s="52"/>
    </row>
    <row r="22" spans="1:23" ht="12" thickBot="1">
      <c r="A22" s="51"/>
      <c r="B22" s="39" t="s">
        <v>20</v>
      </c>
      <c r="C22" s="40"/>
      <c r="D22" s="66">
        <v>1347894.9131</v>
      </c>
      <c r="E22" s="66">
        <v>848966</v>
      </c>
      <c r="F22" s="67">
        <v>158.76900996035201</v>
      </c>
      <c r="G22" s="66">
        <v>1384808.027</v>
      </c>
      <c r="H22" s="67">
        <v>-2.66557625174713</v>
      </c>
      <c r="I22" s="66">
        <v>150674.83100000001</v>
      </c>
      <c r="J22" s="67">
        <v>11.178529537845501</v>
      </c>
      <c r="K22" s="66">
        <v>193288.83790000001</v>
      </c>
      <c r="L22" s="67">
        <v>13.9578074456092</v>
      </c>
      <c r="M22" s="67">
        <v>-0.22046801751711501</v>
      </c>
      <c r="N22" s="66">
        <v>32450663.5044</v>
      </c>
      <c r="O22" s="66">
        <v>312326327.10960001</v>
      </c>
      <c r="P22" s="66">
        <v>84846</v>
      </c>
      <c r="Q22" s="66">
        <v>63264</v>
      </c>
      <c r="R22" s="67">
        <v>34.114188163884698</v>
      </c>
      <c r="S22" s="66">
        <v>15.8863695766447</v>
      </c>
      <c r="T22" s="66">
        <v>15.612809814428401</v>
      </c>
      <c r="U22" s="68">
        <v>1.7219778307215501</v>
      </c>
      <c r="V22" s="52"/>
      <c r="W22" s="52"/>
    </row>
    <row r="23" spans="1:23" ht="12" thickBot="1">
      <c r="A23" s="51"/>
      <c r="B23" s="39" t="s">
        <v>21</v>
      </c>
      <c r="C23" s="40"/>
      <c r="D23" s="66">
        <v>4725917.7008999996</v>
      </c>
      <c r="E23" s="66">
        <v>2180136</v>
      </c>
      <c r="F23" s="67">
        <v>216.77169226598701</v>
      </c>
      <c r="G23" s="66">
        <v>3533217.1734000002</v>
      </c>
      <c r="H23" s="67">
        <v>33.7567850761993</v>
      </c>
      <c r="I23" s="66">
        <v>-89440.967999999993</v>
      </c>
      <c r="J23" s="67">
        <v>-1.89256296153797</v>
      </c>
      <c r="K23" s="66">
        <v>177716.7438</v>
      </c>
      <c r="L23" s="67">
        <v>5.02988452388235</v>
      </c>
      <c r="M23" s="67">
        <v>-1.5032782285312201</v>
      </c>
      <c r="N23" s="66">
        <v>80560709.391499996</v>
      </c>
      <c r="O23" s="66">
        <v>681170712.55040002</v>
      </c>
      <c r="P23" s="66">
        <v>110481</v>
      </c>
      <c r="Q23" s="66">
        <v>88250</v>
      </c>
      <c r="R23" s="67">
        <v>25.190934844192601</v>
      </c>
      <c r="S23" s="66">
        <v>42.775841102995102</v>
      </c>
      <c r="T23" s="66">
        <v>37.004055831161502</v>
      </c>
      <c r="U23" s="68">
        <v>13.493095922851399</v>
      </c>
      <c r="V23" s="52"/>
      <c r="W23" s="52"/>
    </row>
    <row r="24" spans="1:23" ht="12" thickBot="1">
      <c r="A24" s="51"/>
      <c r="B24" s="39" t="s">
        <v>22</v>
      </c>
      <c r="C24" s="40"/>
      <c r="D24" s="66">
        <v>462991.23830000003</v>
      </c>
      <c r="E24" s="66">
        <v>336240</v>
      </c>
      <c r="F24" s="67">
        <v>137.69665664406401</v>
      </c>
      <c r="G24" s="66">
        <v>884157.25540000002</v>
      </c>
      <c r="H24" s="67">
        <v>-47.634740825540298</v>
      </c>
      <c r="I24" s="66">
        <v>65299.860699999997</v>
      </c>
      <c r="J24" s="67">
        <v>14.1039085188235</v>
      </c>
      <c r="K24" s="66">
        <v>101985.87639999999</v>
      </c>
      <c r="L24" s="67">
        <v>11.5348119101122</v>
      </c>
      <c r="M24" s="67">
        <v>-0.35971662935084597</v>
      </c>
      <c r="N24" s="66">
        <v>9770794.1028000005</v>
      </c>
      <c r="O24" s="66">
        <v>84239056.3838</v>
      </c>
      <c r="P24" s="66">
        <v>44158</v>
      </c>
      <c r="Q24" s="66">
        <v>31845</v>
      </c>
      <c r="R24" s="67">
        <v>38.665410582508997</v>
      </c>
      <c r="S24" s="66">
        <v>10.4848778998143</v>
      </c>
      <c r="T24" s="66">
        <v>9.2544871659601196</v>
      </c>
      <c r="U24" s="68">
        <v>11.734907603225199</v>
      </c>
      <c r="V24" s="52"/>
      <c r="W24" s="52"/>
    </row>
    <row r="25" spans="1:23" ht="12" thickBot="1">
      <c r="A25" s="51"/>
      <c r="B25" s="39" t="s">
        <v>23</v>
      </c>
      <c r="C25" s="40"/>
      <c r="D25" s="66">
        <v>441728.6201</v>
      </c>
      <c r="E25" s="66">
        <v>249909</v>
      </c>
      <c r="F25" s="67">
        <v>176.75578714652099</v>
      </c>
      <c r="G25" s="66">
        <v>598458.92810000002</v>
      </c>
      <c r="H25" s="67">
        <v>-26.188983176772201</v>
      </c>
      <c r="I25" s="66">
        <v>43976.658100000001</v>
      </c>
      <c r="J25" s="67">
        <v>9.9555827037071793</v>
      </c>
      <c r="K25" s="66">
        <v>70720.190300000002</v>
      </c>
      <c r="L25" s="67">
        <v>11.817049922627801</v>
      </c>
      <c r="M25" s="67">
        <v>-0.37815978840769598</v>
      </c>
      <c r="N25" s="66">
        <v>8000782.6311999997</v>
      </c>
      <c r="O25" s="66">
        <v>70557636.503299996</v>
      </c>
      <c r="P25" s="66">
        <v>22031</v>
      </c>
      <c r="Q25" s="66">
        <v>18590</v>
      </c>
      <c r="R25" s="67">
        <v>18.509951586874699</v>
      </c>
      <c r="S25" s="66">
        <v>20.050320915981999</v>
      </c>
      <c r="T25" s="66">
        <v>13.9861387789134</v>
      </c>
      <c r="U25" s="68">
        <v>30.244813349769899</v>
      </c>
      <c r="V25" s="52"/>
      <c r="W25" s="52"/>
    </row>
    <row r="26" spans="1:23" ht="12" thickBot="1">
      <c r="A26" s="51"/>
      <c r="B26" s="39" t="s">
        <v>24</v>
      </c>
      <c r="C26" s="40"/>
      <c r="D26" s="66">
        <v>561650.96739999996</v>
      </c>
      <c r="E26" s="66">
        <v>426059</v>
      </c>
      <c r="F26" s="67">
        <v>131.82469268340799</v>
      </c>
      <c r="G26" s="66">
        <v>775035.61320000002</v>
      </c>
      <c r="H26" s="67">
        <v>-27.532237508282801</v>
      </c>
      <c r="I26" s="66">
        <v>120147.545</v>
      </c>
      <c r="J26" s="67">
        <v>21.391852230966201</v>
      </c>
      <c r="K26" s="66">
        <v>130477.09699999999</v>
      </c>
      <c r="L26" s="67">
        <v>16.8349808418842</v>
      </c>
      <c r="M26" s="67">
        <v>-7.9167549228965003E-2</v>
      </c>
      <c r="N26" s="66">
        <v>13783570.9003</v>
      </c>
      <c r="O26" s="66">
        <v>153078552.9461</v>
      </c>
      <c r="P26" s="66">
        <v>43904</v>
      </c>
      <c r="Q26" s="66">
        <v>32722</v>
      </c>
      <c r="R26" s="67">
        <v>34.172727828372402</v>
      </c>
      <c r="S26" s="66">
        <v>12.792706072339699</v>
      </c>
      <c r="T26" s="66">
        <v>12.8945307041134</v>
      </c>
      <c r="U26" s="68">
        <v>-0.79595850321267203</v>
      </c>
      <c r="V26" s="52"/>
      <c r="W26" s="52"/>
    </row>
    <row r="27" spans="1:23" ht="12" thickBot="1">
      <c r="A27" s="51"/>
      <c r="B27" s="39" t="s">
        <v>25</v>
      </c>
      <c r="C27" s="40"/>
      <c r="D27" s="66">
        <v>281635.29719999997</v>
      </c>
      <c r="E27" s="66">
        <v>242835</v>
      </c>
      <c r="F27" s="67">
        <v>115.978049786892</v>
      </c>
      <c r="G27" s="66">
        <v>785501.91879999998</v>
      </c>
      <c r="H27" s="67">
        <v>-64.145816775311005</v>
      </c>
      <c r="I27" s="66">
        <v>81373.200299999997</v>
      </c>
      <c r="J27" s="67">
        <v>28.893111449100001</v>
      </c>
      <c r="K27" s="66">
        <v>106875.30220000001</v>
      </c>
      <c r="L27" s="67">
        <v>13.605988685969299</v>
      </c>
      <c r="M27" s="67">
        <v>-0.238615483418956</v>
      </c>
      <c r="N27" s="66">
        <v>8672351.5394000001</v>
      </c>
      <c r="O27" s="66">
        <v>71148441.438199997</v>
      </c>
      <c r="P27" s="66">
        <v>40761</v>
      </c>
      <c r="Q27" s="66">
        <v>32532</v>
      </c>
      <c r="R27" s="67">
        <v>25.295094061232</v>
      </c>
      <c r="S27" s="66">
        <v>6.9094305144623602</v>
      </c>
      <c r="T27" s="66">
        <v>6.4909936800688603</v>
      </c>
      <c r="U27" s="68">
        <v>6.0560249287934198</v>
      </c>
      <c r="V27" s="52"/>
      <c r="W27" s="52"/>
    </row>
    <row r="28" spans="1:23" ht="12" thickBot="1">
      <c r="A28" s="51"/>
      <c r="B28" s="39" t="s">
        <v>26</v>
      </c>
      <c r="C28" s="40"/>
      <c r="D28" s="66">
        <v>1206520.9627</v>
      </c>
      <c r="E28" s="66">
        <v>903254</v>
      </c>
      <c r="F28" s="67">
        <v>133.57493713839099</v>
      </c>
      <c r="G28" s="66">
        <v>1660940.2959</v>
      </c>
      <c r="H28" s="67">
        <v>-27.359161212580901</v>
      </c>
      <c r="I28" s="66">
        <v>33138.940699999999</v>
      </c>
      <c r="J28" s="67">
        <v>2.7466527084486301</v>
      </c>
      <c r="K28" s="66">
        <v>138516.38959999999</v>
      </c>
      <c r="L28" s="67">
        <v>8.3396368877270994</v>
      </c>
      <c r="M28" s="67">
        <v>-0.76075798109020298</v>
      </c>
      <c r="N28" s="66">
        <v>30294616.1578</v>
      </c>
      <c r="O28" s="66">
        <v>243937771.32049999</v>
      </c>
      <c r="P28" s="66">
        <v>56221</v>
      </c>
      <c r="Q28" s="66">
        <v>48353</v>
      </c>
      <c r="R28" s="67">
        <v>16.2719996691002</v>
      </c>
      <c r="S28" s="66">
        <v>21.460325549172001</v>
      </c>
      <c r="T28" s="66">
        <v>20.238221764936998</v>
      </c>
      <c r="U28" s="68">
        <v>5.6947122327421704</v>
      </c>
      <c r="V28" s="52"/>
      <c r="W28" s="52"/>
    </row>
    <row r="29" spans="1:23" ht="12" thickBot="1">
      <c r="A29" s="51"/>
      <c r="B29" s="39" t="s">
        <v>27</v>
      </c>
      <c r="C29" s="40"/>
      <c r="D29" s="66">
        <v>775181.6</v>
      </c>
      <c r="E29" s="66">
        <v>646848</v>
      </c>
      <c r="F29" s="67">
        <v>119.839838725636</v>
      </c>
      <c r="G29" s="66">
        <v>684593.97140000004</v>
      </c>
      <c r="H29" s="67">
        <v>13.232314683512</v>
      </c>
      <c r="I29" s="66">
        <v>78424.363599999997</v>
      </c>
      <c r="J29" s="67">
        <v>10.116902103971499</v>
      </c>
      <c r="K29" s="66">
        <v>147913.10070000001</v>
      </c>
      <c r="L29" s="67">
        <v>21.605960157305599</v>
      </c>
      <c r="M29" s="67">
        <v>-0.46979433715569502</v>
      </c>
      <c r="N29" s="66">
        <v>20614062.318300001</v>
      </c>
      <c r="O29" s="66">
        <v>173599096.1604</v>
      </c>
      <c r="P29" s="66">
        <v>104980</v>
      </c>
      <c r="Q29" s="66">
        <v>90628</v>
      </c>
      <c r="R29" s="67">
        <v>15.836165423489399</v>
      </c>
      <c r="S29" s="66">
        <v>7.3840883977900598</v>
      </c>
      <c r="T29" s="66">
        <v>6.7239480028247298</v>
      </c>
      <c r="U29" s="68">
        <v>8.9400391680426203</v>
      </c>
      <c r="V29" s="52"/>
      <c r="W29" s="52"/>
    </row>
    <row r="30" spans="1:23" ht="12" thickBot="1">
      <c r="A30" s="51"/>
      <c r="B30" s="39" t="s">
        <v>28</v>
      </c>
      <c r="C30" s="40"/>
      <c r="D30" s="66">
        <v>1528461.6583</v>
      </c>
      <c r="E30" s="66">
        <v>996646</v>
      </c>
      <c r="F30" s="67">
        <v>153.36053707133701</v>
      </c>
      <c r="G30" s="66">
        <v>2241699.3497000001</v>
      </c>
      <c r="H30" s="67">
        <v>-31.816830900872201</v>
      </c>
      <c r="I30" s="66">
        <v>165123.96170000001</v>
      </c>
      <c r="J30" s="67">
        <v>10.8032779758215</v>
      </c>
      <c r="K30" s="66">
        <v>406825.78889999999</v>
      </c>
      <c r="L30" s="67">
        <v>18.148097734624599</v>
      </c>
      <c r="M30" s="67">
        <v>-0.59411628710541697</v>
      </c>
      <c r="N30" s="66">
        <v>36340986.249899998</v>
      </c>
      <c r="O30" s="66">
        <v>319228681.8793</v>
      </c>
      <c r="P30" s="66">
        <v>93645</v>
      </c>
      <c r="Q30" s="66">
        <v>71833</v>
      </c>
      <c r="R30" s="67">
        <v>30.3648740829424</v>
      </c>
      <c r="S30" s="66">
        <v>16.321871517966802</v>
      </c>
      <c r="T30" s="66">
        <v>14.6388063146465</v>
      </c>
      <c r="U30" s="68">
        <v>10.311717020120099</v>
      </c>
      <c r="V30" s="52"/>
      <c r="W30" s="52"/>
    </row>
    <row r="31" spans="1:23" ht="12" thickBot="1">
      <c r="A31" s="51"/>
      <c r="B31" s="39" t="s">
        <v>29</v>
      </c>
      <c r="C31" s="40"/>
      <c r="D31" s="66">
        <v>1266351.5789999999</v>
      </c>
      <c r="E31" s="66">
        <v>1177461</v>
      </c>
      <c r="F31" s="67">
        <v>107.549343799922</v>
      </c>
      <c r="G31" s="66">
        <v>998898.54890000005</v>
      </c>
      <c r="H31" s="67">
        <v>26.774794136453899</v>
      </c>
      <c r="I31" s="66">
        <v>1988.212</v>
      </c>
      <c r="J31" s="67">
        <v>0.15700316033640799</v>
      </c>
      <c r="K31" s="66">
        <v>53170.020299999996</v>
      </c>
      <c r="L31" s="67">
        <v>5.3228649054052104</v>
      </c>
      <c r="M31" s="67">
        <v>-0.962606521705616</v>
      </c>
      <c r="N31" s="66">
        <v>31451899.430500001</v>
      </c>
      <c r="O31" s="66">
        <v>258115972.94440001</v>
      </c>
      <c r="P31" s="66">
        <v>37207</v>
      </c>
      <c r="Q31" s="66">
        <v>36820</v>
      </c>
      <c r="R31" s="67">
        <v>1.05105920695274</v>
      </c>
      <c r="S31" s="66">
        <v>34.035304620098401</v>
      </c>
      <c r="T31" s="66">
        <v>32.3058592368278</v>
      </c>
      <c r="U31" s="68">
        <v>5.08132776413962</v>
      </c>
      <c r="V31" s="52"/>
      <c r="W31" s="52"/>
    </row>
    <row r="32" spans="1:23" ht="12" thickBot="1">
      <c r="A32" s="51"/>
      <c r="B32" s="39" t="s">
        <v>30</v>
      </c>
      <c r="C32" s="40"/>
      <c r="D32" s="66">
        <v>155576.82639999999</v>
      </c>
      <c r="E32" s="66">
        <v>124702</v>
      </c>
      <c r="F32" s="67">
        <v>124.75888630495101</v>
      </c>
      <c r="G32" s="66">
        <v>160690.2365</v>
      </c>
      <c r="H32" s="67">
        <v>-3.18215357160171</v>
      </c>
      <c r="I32" s="66">
        <v>36890.857799999998</v>
      </c>
      <c r="J32" s="67">
        <v>23.712308994625399</v>
      </c>
      <c r="K32" s="66">
        <v>41472.419500000004</v>
      </c>
      <c r="L32" s="67">
        <v>25.808923057998001</v>
      </c>
      <c r="M32" s="67">
        <v>-0.110472496064523</v>
      </c>
      <c r="N32" s="66">
        <v>3871325.2902000002</v>
      </c>
      <c r="O32" s="66">
        <v>39319272.203599997</v>
      </c>
      <c r="P32" s="66">
        <v>30009</v>
      </c>
      <c r="Q32" s="66">
        <v>29291</v>
      </c>
      <c r="R32" s="67">
        <v>2.4512648936533501</v>
      </c>
      <c r="S32" s="66">
        <v>5.1843389116598404</v>
      </c>
      <c r="T32" s="66">
        <v>4.2030421767778501</v>
      </c>
      <c r="U32" s="68">
        <v>18.928097711262701</v>
      </c>
      <c r="V32" s="52"/>
      <c r="W32" s="52"/>
    </row>
    <row r="33" spans="1:23" ht="12" thickBot="1">
      <c r="A33" s="51"/>
      <c r="B33" s="39" t="s">
        <v>31</v>
      </c>
      <c r="C33" s="40"/>
      <c r="D33" s="66">
        <v>59.010599999999997</v>
      </c>
      <c r="E33" s="69"/>
      <c r="F33" s="69"/>
      <c r="G33" s="66">
        <v>411.988</v>
      </c>
      <c r="H33" s="67">
        <v>-85.676621649174294</v>
      </c>
      <c r="I33" s="66">
        <v>11.995799999999999</v>
      </c>
      <c r="J33" s="67">
        <v>20.328212219499601</v>
      </c>
      <c r="K33" s="66">
        <v>72.841999999999999</v>
      </c>
      <c r="L33" s="67">
        <v>17.680612056661801</v>
      </c>
      <c r="M33" s="67">
        <v>-0.83531753658603602</v>
      </c>
      <c r="N33" s="66">
        <v>1855.7509</v>
      </c>
      <c r="O33" s="66">
        <v>28191.5566</v>
      </c>
      <c r="P33" s="66">
        <v>15</v>
      </c>
      <c r="Q33" s="66">
        <v>18</v>
      </c>
      <c r="R33" s="67">
        <v>-16.6666666666667</v>
      </c>
      <c r="S33" s="66">
        <v>3.93404</v>
      </c>
      <c r="T33" s="66">
        <v>5.1946888888888898</v>
      </c>
      <c r="U33" s="68">
        <v>-32.044638307919797</v>
      </c>
      <c r="V33" s="52"/>
      <c r="W33" s="52"/>
    </row>
    <row r="34" spans="1:23" ht="12" thickBot="1">
      <c r="A34" s="51"/>
      <c r="B34" s="39" t="s">
        <v>40</v>
      </c>
      <c r="C34" s="40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6">
        <v>25.9</v>
      </c>
      <c r="P34" s="69"/>
      <c r="Q34" s="69"/>
      <c r="R34" s="69"/>
      <c r="S34" s="69"/>
      <c r="T34" s="69"/>
      <c r="U34" s="70"/>
      <c r="V34" s="52"/>
      <c r="W34" s="52"/>
    </row>
    <row r="35" spans="1:23" ht="12" thickBot="1">
      <c r="A35" s="51"/>
      <c r="B35" s="39" t="s">
        <v>32</v>
      </c>
      <c r="C35" s="40"/>
      <c r="D35" s="66">
        <v>307644.82419999997</v>
      </c>
      <c r="E35" s="66">
        <v>221817</v>
      </c>
      <c r="F35" s="67">
        <v>138.69307771721699</v>
      </c>
      <c r="G35" s="66">
        <v>344263.5907</v>
      </c>
      <c r="H35" s="67">
        <v>-10.636839761515899</v>
      </c>
      <c r="I35" s="66">
        <v>47016.253199999999</v>
      </c>
      <c r="J35" s="67">
        <v>15.282640727748699</v>
      </c>
      <c r="K35" s="66">
        <v>43099.734700000001</v>
      </c>
      <c r="L35" s="67">
        <v>12.5193996299069</v>
      </c>
      <c r="M35" s="67">
        <v>9.0871058192384002E-2</v>
      </c>
      <c r="N35" s="66">
        <v>5577027.9080999997</v>
      </c>
      <c r="O35" s="66">
        <v>40340937.281599998</v>
      </c>
      <c r="P35" s="66">
        <v>22452</v>
      </c>
      <c r="Q35" s="66">
        <v>12377</v>
      </c>
      <c r="R35" s="67">
        <v>81.400985699280895</v>
      </c>
      <c r="S35" s="66">
        <v>13.702334945661899</v>
      </c>
      <c r="T35" s="66">
        <v>13.1727123454795</v>
      </c>
      <c r="U35" s="68">
        <v>3.8651996340960602</v>
      </c>
      <c r="V35" s="52"/>
      <c r="W35" s="52"/>
    </row>
    <row r="36" spans="1:23" ht="12" thickBot="1">
      <c r="A36" s="51"/>
      <c r="B36" s="39" t="s">
        <v>41</v>
      </c>
      <c r="C36" s="40"/>
      <c r="D36" s="69"/>
      <c r="E36" s="66">
        <v>581295</v>
      </c>
      <c r="F36" s="69"/>
      <c r="G36" s="66">
        <v>39893.120000000003</v>
      </c>
      <c r="H36" s="69"/>
      <c r="I36" s="69"/>
      <c r="J36" s="69"/>
      <c r="K36" s="66">
        <v>1643.2137</v>
      </c>
      <c r="L36" s="67">
        <v>4.1190403257504</v>
      </c>
      <c r="M36" s="69"/>
      <c r="N36" s="69"/>
      <c r="O36" s="69"/>
      <c r="P36" s="69"/>
      <c r="Q36" s="69"/>
      <c r="R36" s="69"/>
      <c r="S36" s="69"/>
      <c r="T36" s="69"/>
      <c r="U36" s="70"/>
      <c r="V36" s="52"/>
      <c r="W36" s="52"/>
    </row>
    <row r="37" spans="1:23" ht="12" thickBot="1">
      <c r="A37" s="51"/>
      <c r="B37" s="39" t="s">
        <v>42</v>
      </c>
      <c r="C37" s="40"/>
      <c r="D37" s="69"/>
      <c r="E37" s="66">
        <v>208697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52"/>
      <c r="W37" s="52"/>
    </row>
    <row r="38" spans="1:23" ht="12" thickBot="1">
      <c r="A38" s="51"/>
      <c r="B38" s="39" t="s">
        <v>43</v>
      </c>
      <c r="C38" s="40"/>
      <c r="D38" s="69"/>
      <c r="E38" s="66">
        <v>224821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52"/>
      <c r="W38" s="52"/>
    </row>
    <row r="39" spans="1:23" ht="12" customHeight="1" thickBot="1">
      <c r="A39" s="51"/>
      <c r="B39" s="39" t="s">
        <v>33</v>
      </c>
      <c r="C39" s="40"/>
      <c r="D39" s="66">
        <v>577983.76100000006</v>
      </c>
      <c r="E39" s="66">
        <v>343060</v>
      </c>
      <c r="F39" s="67">
        <v>168.47891360111899</v>
      </c>
      <c r="G39" s="66">
        <v>636223.22</v>
      </c>
      <c r="H39" s="67">
        <v>-9.1539348406680308</v>
      </c>
      <c r="I39" s="66">
        <v>32195.499899999999</v>
      </c>
      <c r="J39" s="67">
        <v>5.5703121908298696</v>
      </c>
      <c r="K39" s="66">
        <v>33581.914400000001</v>
      </c>
      <c r="L39" s="67">
        <v>5.2783226616595398</v>
      </c>
      <c r="M39" s="67">
        <v>-4.1284558214465999E-2</v>
      </c>
      <c r="N39" s="66">
        <v>12000212.128799999</v>
      </c>
      <c r="O39" s="66">
        <v>101949592.89749999</v>
      </c>
      <c r="P39" s="66">
        <v>684</v>
      </c>
      <c r="Q39" s="66">
        <v>501</v>
      </c>
      <c r="R39" s="67">
        <v>36.526946107784397</v>
      </c>
      <c r="S39" s="66">
        <v>845.00549853801203</v>
      </c>
      <c r="T39" s="66">
        <v>842.36740419161697</v>
      </c>
      <c r="U39" s="68">
        <v>0.31219848284527602</v>
      </c>
      <c r="V39" s="52"/>
      <c r="W39" s="52"/>
    </row>
    <row r="40" spans="1:23" ht="12" thickBot="1">
      <c r="A40" s="51"/>
      <c r="B40" s="39" t="s">
        <v>34</v>
      </c>
      <c r="C40" s="40"/>
      <c r="D40" s="66">
        <v>1625022.9143999999</v>
      </c>
      <c r="E40" s="66">
        <v>449180</v>
      </c>
      <c r="F40" s="67">
        <v>361.77543844338601</v>
      </c>
      <c r="G40" s="66">
        <v>755204.35080000001</v>
      </c>
      <c r="H40" s="67">
        <v>115.17658269296101</v>
      </c>
      <c r="I40" s="66">
        <v>73118.206900000005</v>
      </c>
      <c r="J40" s="67">
        <v>4.4995185146048904</v>
      </c>
      <c r="K40" s="66">
        <v>57965.151899999997</v>
      </c>
      <c r="L40" s="67">
        <v>7.6754261066685601</v>
      </c>
      <c r="M40" s="67">
        <v>0.26141663574248297</v>
      </c>
      <c r="N40" s="66">
        <v>13287371.8947</v>
      </c>
      <c r="O40" s="66">
        <v>134309736.889</v>
      </c>
      <c r="P40" s="66">
        <v>3275</v>
      </c>
      <c r="Q40" s="66">
        <v>2259</v>
      </c>
      <c r="R40" s="67">
        <v>44.975652943780403</v>
      </c>
      <c r="S40" s="66">
        <v>496.19020287022897</v>
      </c>
      <c r="T40" s="66">
        <v>204.656816644533</v>
      </c>
      <c r="U40" s="68">
        <v>58.754361641828297</v>
      </c>
      <c r="V40" s="52"/>
      <c r="W40" s="52"/>
    </row>
    <row r="41" spans="1:23" ht="12" thickBot="1">
      <c r="A41" s="51"/>
      <c r="B41" s="39" t="s">
        <v>44</v>
      </c>
      <c r="C41" s="40"/>
      <c r="D41" s="69"/>
      <c r="E41" s="66">
        <v>187212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52"/>
      <c r="W41" s="52"/>
    </row>
    <row r="42" spans="1:23" ht="12" thickBot="1">
      <c r="A42" s="51"/>
      <c r="B42" s="39" t="s">
        <v>45</v>
      </c>
      <c r="C42" s="40"/>
      <c r="D42" s="69"/>
      <c r="E42" s="66">
        <v>70181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52"/>
      <c r="W42" s="52"/>
    </row>
    <row r="43" spans="1:23" ht="12" thickBot="1">
      <c r="A43" s="49"/>
      <c r="B43" s="39" t="s">
        <v>35</v>
      </c>
      <c r="C43" s="40"/>
      <c r="D43" s="71">
        <v>38805.763899999998</v>
      </c>
      <c r="E43" s="72"/>
      <c r="F43" s="72"/>
      <c r="G43" s="71">
        <v>100238.689</v>
      </c>
      <c r="H43" s="73">
        <v>-61.286640630345801</v>
      </c>
      <c r="I43" s="71">
        <v>6757.33</v>
      </c>
      <c r="J43" s="73">
        <v>17.4132121645981</v>
      </c>
      <c r="K43" s="71">
        <v>11909.938599999999</v>
      </c>
      <c r="L43" s="73">
        <v>11.881578578905801</v>
      </c>
      <c r="M43" s="73">
        <v>-0.43263099609934202</v>
      </c>
      <c r="N43" s="71">
        <v>1856510.5271999999</v>
      </c>
      <c r="O43" s="71">
        <v>13970834.1558</v>
      </c>
      <c r="P43" s="71">
        <v>70</v>
      </c>
      <c r="Q43" s="71">
        <v>52</v>
      </c>
      <c r="R43" s="73">
        <v>34.615384615384599</v>
      </c>
      <c r="S43" s="71">
        <v>554.36805571428602</v>
      </c>
      <c r="T43" s="71">
        <v>439.44777115384602</v>
      </c>
      <c r="U43" s="74">
        <v>20.729961507678901</v>
      </c>
      <c r="V43" s="52"/>
      <c r="W43" s="52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30:C30"/>
    <mergeCell ref="B19:C19"/>
    <mergeCell ref="B20:C20"/>
    <mergeCell ref="B21:C21"/>
    <mergeCell ref="B22:C22"/>
    <mergeCell ref="B23:C23"/>
    <mergeCell ref="B24:C24"/>
    <mergeCell ref="B43:C43"/>
    <mergeCell ref="B37:C37"/>
    <mergeCell ref="B38:C38"/>
    <mergeCell ref="B39:C39"/>
    <mergeCell ref="B40:C40"/>
    <mergeCell ref="B41:C41"/>
    <mergeCell ref="B13:C13"/>
    <mergeCell ref="B14:C14"/>
    <mergeCell ref="B15:C15"/>
    <mergeCell ref="B16:C16"/>
    <mergeCell ref="B17:C17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42:C42"/>
    <mergeCell ref="B18:C18"/>
    <mergeCell ref="B28:C28"/>
    <mergeCell ref="B29:C29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30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1" t="s">
        <v>53</v>
      </c>
      <c r="B1" s="32" t="s">
        <v>36</v>
      </c>
      <c r="C1" s="31" t="s">
        <v>37</v>
      </c>
      <c r="D1" s="31" t="s">
        <v>38</v>
      </c>
      <c r="E1" s="31" t="s">
        <v>39</v>
      </c>
      <c r="F1" s="31" t="s">
        <v>46</v>
      </c>
      <c r="G1" s="31" t="s">
        <v>39</v>
      </c>
      <c r="H1" s="31" t="s">
        <v>47</v>
      </c>
    </row>
    <row r="2" spans="1:8" ht="14.25">
      <c r="A2" s="33">
        <v>1</v>
      </c>
      <c r="B2" s="34">
        <v>12</v>
      </c>
      <c r="C2" s="33">
        <v>69724</v>
      </c>
      <c r="D2" s="33">
        <v>812450.15208461497</v>
      </c>
      <c r="E2" s="33">
        <v>663616.15004786302</v>
      </c>
      <c r="F2" s="33">
        <v>148834.002036752</v>
      </c>
      <c r="G2" s="33">
        <v>663616.15004786302</v>
      </c>
      <c r="H2" s="33">
        <v>0.18319154923519701</v>
      </c>
    </row>
    <row r="3" spans="1:8" ht="14.25">
      <c r="A3" s="33">
        <v>2</v>
      </c>
      <c r="B3" s="34">
        <v>13</v>
      </c>
      <c r="C3" s="33">
        <v>13114.31</v>
      </c>
      <c r="D3" s="33">
        <v>105076.751630028</v>
      </c>
      <c r="E3" s="33">
        <v>82106.721140072594</v>
      </c>
      <c r="F3" s="33">
        <v>22970.030489955399</v>
      </c>
      <c r="G3" s="33">
        <v>82106.721140072594</v>
      </c>
      <c r="H3" s="33">
        <v>0.21860240380129101</v>
      </c>
    </row>
    <row r="4" spans="1:8" ht="14.25">
      <c r="A4" s="33">
        <v>3</v>
      </c>
      <c r="B4" s="34">
        <v>14</v>
      </c>
      <c r="C4" s="33">
        <v>135521</v>
      </c>
      <c r="D4" s="33">
        <v>178998.695839316</v>
      </c>
      <c r="E4" s="33">
        <v>155811.455405983</v>
      </c>
      <c r="F4" s="33">
        <v>23187.2404333333</v>
      </c>
      <c r="G4" s="33">
        <v>155811.455405983</v>
      </c>
      <c r="H4" s="33">
        <v>0.12953859984627</v>
      </c>
    </row>
    <row r="5" spans="1:8" ht="14.25">
      <c r="A5" s="33">
        <v>4</v>
      </c>
      <c r="B5" s="34">
        <v>15</v>
      </c>
      <c r="C5" s="33">
        <v>8625</v>
      </c>
      <c r="D5" s="33">
        <v>58456.560204273497</v>
      </c>
      <c r="E5" s="33">
        <v>50512.9718461538</v>
      </c>
      <c r="F5" s="33">
        <v>7943.5883581196604</v>
      </c>
      <c r="G5" s="33">
        <v>50512.9718461538</v>
      </c>
      <c r="H5" s="33">
        <v>0.13588874080789501</v>
      </c>
    </row>
    <row r="6" spans="1:8" ht="14.25">
      <c r="A6" s="33">
        <v>5</v>
      </c>
      <c r="B6" s="34">
        <v>16</v>
      </c>
      <c r="C6" s="33">
        <v>4776</v>
      </c>
      <c r="D6" s="33">
        <v>399611.69660427398</v>
      </c>
      <c r="E6" s="33">
        <v>380843.40543418803</v>
      </c>
      <c r="F6" s="33">
        <v>18768.2911700855</v>
      </c>
      <c r="G6" s="33">
        <v>380843.40543418803</v>
      </c>
      <c r="H6" s="33">
        <v>4.6966320879919803E-2</v>
      </c>
    </row>
    <row r="7" spans="1:8" ht="14.25">
      <c r="A7" s="33">
        <v>6</v>
      </c>
      <c r="B7" s="34">
        <v>17</v>
      </c>
      <c r="C7" s="33">
        <v>28475.135999999999</v>
      </c>
      <c r="D7" s="33">
        <v>372937.93599145301</v>
      </c>
      <c r="E7" s="33">
        <v>287772.57284102601</v>
      </c>
      <c r="F7" s="33">
        <v>85165.363150427394</v>
      </c>
      <c r="G7" s="33">
        <v>287772.57284102601</v>
      </c>
      <c r="H7" s="33">
        <v>0.22836336808701399</v>
      </c>
    </row>
    <row r="8" spans="1:8" ht="14.25">
      <c r="A8" s="33">
        <v>7</v>
      </c>
      <c r="B8" s="34">
        <v>18</v>
      </c>
      <c r="C8" s="33">
        <v>64201</v>
      </c>
      <c r="D8" s="33">
        <v>200293.59269401699</v>
      </c>
      <c r="E8" s="33">
        <v>162039.69093247899</v>
      </c>
      <c r="F8" s="33">
        <v>38253.901761538502</v>
      </c>
      <c r="G8" s="33">
        <v>162039.69093247899</v>
      </c>
      <c r="H8" s="33">
        <v>0.19098914372152601</v>
      </c>
    </row>
    <row r="9" spans="1:8" ht="14.25">
      <c r="A9" s="33">
        <v>8</v>
      </c>
      <c r="B9" s="34">
        <v>19</v>
      </c>
      <c r="C9" s="33">
        <v>69398</v>
      </c>
      <c r="D9" s="33">
        <v>240984.80614187999</v>
      </c>
      <c r="E9" s="33">
        <v>211850.54677094001</v>
      </c>
      <c r="F9" s="33">
        <v>29134.259370940199</v>
      </c>
      <c r="G9" s="33">
        <v>211850.54677094001</v>
      </c>
      <c r="H9" s="33">
        <v>0.120896664969771</v>
      </c>
    </row>
    <row r="10" spans="1:8" ht="14.25">
      <c r="A10" s="33">
        <v>9</v>
      </c>
      <c r="B10" s="34">
        <v>21</v>
      </c>
      <c r="C10" s="33">
        <v>315549</v>
      </c>
      <c r="D10" s="33">
        <v>1575695.5116000001</v>
      </c>
      <c r="E10" s="33">
        <v>1529474.3724</v>
      </c>
      <c r="F10" s="33">
        <v>46221.139199999998</v>
      </c>
      <c r="G10" s="33">
        <v>1529474.3724</v>
      </c>
      <c r="H10" s="33">
        <v>2.9333801397368901E-2</v>
      </c>
    </row>
    <row r="11" spans="1:8" ht="14.25">
      <c r="A11" s="33">
        <v>10</v>
      </c>
      <c r="B11" s="34">
        <v>22</v>
      </c>
      <c r="C11" s="33">
        <v>51760.021000000001</v>
      </c>
      <c r="D11" s="33">
        <v>725096.27019145305</v>
      </c>
      <c r="E11" s="33">
        <v>705440.53430940199</v>
      </c>
      <c r="F11" s="33">
        <v>19655.7358820513</v>
      </c>
      <c r="G11" s="33">
        <v>705440.53430940199</v>
      </c>
      <c r="H11" s="33">
        <v>2.71077602934869E-2</v>
      </c>
    </row>
    <row r="12" spans="1:8" ht="14.25">
      <c r="A12" s="33">
        <v>11</v>
      </c>
      <c r="B12" s="34">
        <v>23</v>
      </c>
      <c r="C12" s="33">
        <v>335544.82699999999</v>
      </c>
      <c r="D12" s="33">
        <v>2561635.0397717902</v>
      </c>
      <c r="E12" s="33">
        <v>2229856.2651546998</v>
      </c>
      <c r="F12" s="33">
        <v>331778.77461709402</v>
      </c>
      <c r="G12" s="33">
        <v>2229856.2651546998</v>
      </c>
      <c r="H12" s="33">
        <v>0.12951836208746201</v>
      </c>
    </row>
    <row r="13" spans="1:8" ht="14.25">
      <c r="A13" s="33">
        <v>12</v>
      </c>
      <c r="B13" s="34">
        <v>24</v>
      </c>
      <c r="C13" s="33">
        <v>32323.482</v>
      </c>
      <c r="D13" s="33">
        <v>790844.45089487196</v>
      </c>
      <c r="E13" s="33">
        <v>727564.12486324797</v>
      </c>
      <c r="F13" s="33">
        <v>63280.326031623903</v>
      </c>
      <c r="G13" s="33">
        <v>727564.12486324797</v>
      </c>
      <c r="H13" s="33">
        <v>8.0016147246174299E-2</v>
      </c>
    </row>
    <row r="14" spans="1:8" ht="14.25">
      <c r="A14" s="33">
        <v>13</v>
      </c>
      <c r="B14" s="34">
        <v>25</v>
      </c>
      <c r="C14" s="33">
        <v>101243</v>
      </c>
      <c r="D14" s="33">
        <v>1940326.1588999999</v>
      </c>
      <c r="E14" s="33">
        <v>1850246.1754000001</v>
      </c>
      <c r="F14" s="33">
        <v>90079.983500000002</v>
      </c>
      <c r="G14" s="33">
        <v>1850246.1754000001</v>
      </c>
      <c r="H14" s="33">
        <v>4.6425176038995299E-2</v>
      </c>
    </row>
    <row r="15" spans="1:8" ht="14.25">
      <c r="A15" s="33">
        <v>14</v>
      </c>
      <c r="B15" s="34">
        <v>26</v>
      </c>
      <c r="C15" s="33">
        <v>98298</v>
      </c>
      <c r="D15" s="33">
        <v>490137.642764972</v>
      </c>
      <c r="E15" s="33">
        <v>439675.65629872901</v>
      </c>
      <c r="F15" s="33">
        <v>50461.986466243099</v>
      </c>
      <c r="G15" s="33">
        <v>439675.65629872901</v>
      </c>
      <c r="H15" s="33">
        <v>0.102954725496242</v>
      </c>
    </row>
    <row r="16" spans="1:8" ht="14.25">
      <c r="A16" s="33">
        <v>15</v>
      </c>
      <c r="B16" s="34">
        <v>27</v>
      </c>
      <c r="C16" s="33">
        <v>216604.64499999999</v>
      </c>
      <c r="D16" s="33">
        <v>1347895.0925821899</v>
      </c>
      <c r="E16" s="33">
        <v>1197220.0850162699</v>
      </c>
      <c r="F16" s="33">
        <v>150675.007565918</v>
      </c>
      <c r="G16" s="33">
        <v>1197220.0850162699</v>
      </c>
      <c r="H16" s="33">
        <v>0.11178541148722999</v>
      </c>
    </row>
    <row r="17" spans="1:8" ht="14.25">
      <c r="A17" s="33">
        <v>16</v>
      </c>
      <c r="B17" s="34">
        <v>29</v>
      </c>
      <c r="C17" s="33">
        <v>371060</v>
      </c>
      <c r="D17" s="33">
        <v>4725918.9501384599</v>
      </c>
      <c r="E17" s="33">
        <v>4815358.7055367501</v>
      </c>
      <c r="F17" s="33">
        <v>-89439.755398290596</v>
      </c>
      <c r="G17" s="33">
        <v>4815358.7055367501</v>
      </c>
      <c r="H17" s="33">
        <v>-1.8925368027242699E-2</v>
      </c>
    </row>
    <row r="18" spans="1:8" ht="14.25">
      <c r="A18" s="33">
        <v>17</v>
      </c>
      <c r="B18" s="34">
        <v>31</v>
      </c>
      <c r="C18" s="33">
        <v>61666.159</v>
      </c>
      <c r="D18" s="33">
        <v>462991.22867135599</v>
      </c>
      <c r="E18" s="33">
        <v>397691.36375677597</v>
      </c>
      <c r="F18" s="33">
        <v>65299.864914579703</v>
      </c>
      <c r="G18" s="33">
        <v>397691.36375677597</v>
      </c>
      <c r="H18" s="33">
        <v>0.14103909722430499</v>
      </c>
    </row>
    <row r="19" spans="1:8" ht="14.25">
      <c r="A19" s="33">
        <v>18</v>
      </c>
      <c r="B19" s="34">
        <v>32</v>
      </c>
      <c r="C19" s="33">
        <v>27390.883999999998</v>
      </c>
      <c r="D19" s="33">
        <v>441728.62169341999</v>
      </c>
      <c r="E19" s="33">
        <v>397751.97632026998</v>
      </c>
      <c r="F19" s="33">
        <v>43976.645373149498</v>
      </c>
      <c r="G19" s="33">
        <v>397751.97632026998</v>
      </c>
      <c r="H19" s="33">
        <v>9.9555797866481499E-2</v>
      </c>
    </row>
    <row r="20" spans="1:8" ht="14.25">
      <c r="A20" s="33">
        <v>19</v>
      </c>
      <c r="B20" s="34">
        <v>33</v>
      </c>
      <c r="C20" s="33">
        <v>38640.987999999998</v>
      </c>
      <c r="D20" s="33">
        <v>561650.96360709495</v>
      </c>
      <c r="E20" s="33">
        <v>441503.42532582697</v>
      </c>
      <c r="F20" s="33">
        <v>120147.538281268</v>
      </c>
      <c r="G20" s="33">
        <v>441503.42532582697</v>
      </c>
      <c r="H20" s="33">
        <v>0.21391851179181301</v>
      </c>
    </row>
    <row r="21" spans="1:8" ht="14.25">
      <c r="A21" s="33">
        <v>20</v>
      </c>
      <c r="B21" s="34">
        <v>34</v>
      </c>
      <c r="C21" s="33">
        <v>58528.908000000003</v>
      </c>
      <c r="D21" s="33">
        <v>281635.23895428499</v>
      </c>
      <c r="E21" s="33">
        <v>200262.08909030299</v>
      </c>
      <c r="F21" s="33">
        <v>81373.149863981496</v>
      </c>
      <c r="G21" s="33">
        <v>200262.08909030299</v>
      </c>
      <c r="H21" s="33">
        <v>0.288930995162825</v>
      </c>
    </row>
    <row r="22" spans="1:8" ht="14.25">
      <c r="A22" s="33">
        <v>21</v>
      </c>
      <c r="B22" s="34">
        <v>35</v>
      </c>
      <c r="C22" s="33">
        <v>49672.875</v>
      </c>
      <c r="D22" s="33">
        <v>1206520.96476728</v>
      </c>
      <c r="E22" s="33">
        <v>1173382.00983682</v>
      </c>
      <c r="F22" s="33">
        <v>33138.954930464199</v>
      </c>
      <c r="G22" s="33">
        <v>1173382.00983682</v>
      </c>
      <c r="H22" s="33">
        <v>2.74665388320511E-2</v>
      </c>
    </row>
    <row r="23" spans="1:8" ht="14.25">
      <c r="A23" s="33">
        <v>22</v>
      </c>
      <c r="B23" s="34">
        <v>36</v>
      </c>
      <c r="C23" s="33">
        <v>166519.91699999999</v>
      </c>
      <c r="D23" s="33">
        <v>775181.60040088498</v>
      </c>
      <c r="E23" s="33">
        <v>696757.15690537903</v>
      </c>
      <c r="F23" s="33">
        <v>78424.443495505897</v>
      </c>
      <c r="G23" s="33">
        <v>696757.15690537903</v>
      </c>
      <c r="H23" s="33">
        <v>0.10116912405422</v>
      </c>
    </row>
    <row r="24" spans="1:8" ht="14.25">
      <c r="A24" s="33">
        <v>23</v>
      </c>
      <c r="B24" s="34">
        <v>37</v>
      </c>
      <c r="C24" s="33">
        <v>174473.71599999999</v>
      </c>
      <c r="D24" s="33">
        <v>1528461.62336372</v>
      </c>
      <c r="E24" s="33">
        <v>1363337.6895349701</v>
      </c>
      <c r="F24" s="33">
        <v>165123.933828749</v>
      </c>
      <c r="G24" s="33">
        <v>1363337.6895349701</v>
      </c>
      <c r="H24" s="33">
        <v>0.108032763992699</v>
      </c>
    </row>
    <row r="25" spans="1:8" ht="14.25">
      <c r="A25" s="33">
        <v>24</v>
      </c>
      <c r="B25" s="34">
        <v>38</v>
      </c>
      <c r="C25" s="33">
        <v>206939.93</v>
      </c>
      <c r="D25" s="33">
        <v>1266351.64419027</v>
      </c>
      <c r="E25" s="33">
        <v>1264363.2592212399</v>
      </c>
      <c r="F25" s="33">
        <v>1988.3849690265499</v>
      </c>
      <c r="G25" s="33">
        <v>1264363.2592212399</v>
      </c>
      <c r="H25" s="33">
        <v>1.5701681110051901E-3</v>
      </c>
    </row>
    <row r="26" spans="1:8" ht="14.25">
      <c r="A26" s="33">
        <v>25</v>
      </c>
      <c r="B26" s="34">
        <v>39</v>
      </c>
      <c r="C26" s="33">
        <v>92398.706999999995</v>
      </c>
      <c r="D26" s="33">
        <v>155576.701524378</v>
      </c>
      <c r="E26" s="33">
        <v>118685.988558385</v>
      </c>
      <c r="F26" s="33">
        <v>36890.712965992498</v>
      </c>
      <c r="G26" s="33">
        <v>118685.988558385</v>
      </c>
      <c r="H26" s="33">
        <v>0.23712234932691401</v>
      </c>
    </row>
    <row r="27" spans="1:8" ht="14.25">
      <c r="A27" s="33">
        <v>26</v>
      </c>
      <c r="B27" s="34">
        <v>40</v>
      </c>
      <c r="C27" s="33">
        <v>17.047999999999998</v>
      </c>
      <c r="D27" s="33">
        <v>59.010599999999997</v>
      </c>
      <c r="E27" s="33">
        <v>47.014800000000001</v>
      </c>
      <c r="F27" s="33">
        <v>11.995799999999999</v>
      </c>
      <c r="G27" s="33">
        <v>47.014800000000001</v>
      </c>
      <c r="H27" s="33">
        <v>0.203282122194995</v>
      </c>
    </row>
    <row r="28" spans="1:8" ht="14.25">
      <c r="A28" s="33">
        <v>27</v>
      </c>
      <c r="B28" s="34">
        <v>42</v>
      </c>
      <c r="C28" s="33">
        <v>19656.117999999999</v>
      </c>
      <c r="D28" s="33">
        <v>307644.8236</v>
      </c>
      <c r="E28" s="33">
        <v>260628.57310000001</v>
      </c>
      <c r="F28" s="33">
        <v>47016.250500000002</v>
      </c>
      <c r="G28" s="33">
        <v>260628.57310000001</v>
      </c>
      <c r="H28" s="33">
        <v>0.15282639879918999</v>
      </c>
    </row>
    <row r="29" spans="1:8" ht="14.25">
      <c r="A29" s="33">
        <v>28</v>
      </c>
      <c r="B29" s="34">
        <v>75</v>
      </c>
      <c r="C29" s="33">
        <v>698</v>
      </c>
      <c r="D29" s="33">
        <v>577983.76068376098</v>
      </c>
      <c r="E29" s="33">
        <v>545788.26162393205</v>
      </c>
      <c r="F29" s="33">
        <v>32195.499059829101</v>
      </c>
      <c r="G29" s="33">
        <v>545788.26162393205</v>
      </c>
      <c r="H29" s="33">
        <v>5.5703120485152503E-2</v>
      </c>
    </row>
    <row r="30" spans="1:8" ht="14.25">
      <c r="A30" s="33">
        <v>29</v>
      </c>
      <c r="B30" s="34">
        <v>76</v>
      </c>
      <c r="C30" s="33">
        <v>3706</v>
      </c>
      <c r="D30" s="33">
        <v>1625022.9042453</v>
      </c>
      <c r="E30" s="33">
        <v>1551904.6927</v>
      </c>
      <c r="F30" s="33">
        <v>73118.211545299098</v>
      </c>
      <c r="G30" s="33">
        <v>1551904.6927</v>
      </c>
      <c r="H30" s="33">
        <v>4.4995188285827298E-2</v>
      </c>
    </row>
    <row r="31" spans="1:8" ht="14.25">
      <c r="A31" s="33">
        <v>30</v>
      </c>
      <c r="B31" s="34">
        <v>99</v>
      </c>
      <c r="C31" s="33">
        <v>76</v>
      </c>
      <c r="D31" s="33">
        <v>38805.763709250401</v>
      </c>
      <c r="E31" s="33">
        <v>32048.432947583398</v>
      </c>
      <c r="F31" s="33">
        <v>6757.33076166704</v>
      </c>
      <c r="G31" s="33">
        <v>32048.432947583398</v>
      </c>
      <c r="H31" s="33">
        <v>0.17413214212960401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2013-10-01T06:12:00Z</dcterms:modified>
</cp:coreProperties>
</file>