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<sst xmlns="http://schemas.openxmlformats.org/spreadsheetml/2006/main" count="114" uniqueCount="71">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</sst>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2" fillId="34" borderId="12" xfId="0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d7946d5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6" t="s">
        <v>4</v>
      </c>
      <c r="D2" s="56"/>
      <c r="E2" s="13"/>
      <c r="F2" s="24"/>
      <c r="G2" s="14"/>
      <c r="H2" s="24"/>
      <c r="I2" s="20"/>
      <c r="J2" s="21"/>
      <c r="K2" s="22"/>
      <c r="L2" s="22"/>
    </row>
    <row r="3" spans="1:12">
      <c r="A3" s="57" t="s">
        <v>5</v>
      </c>
      <c r="B3" s="57"/>
      <c r="C3" s="57"/>
      <c r="D3" s="57"/>
      <c r="E3" s="15">
        <f>RA!D7</f>
        <v>13948815.2688</v>
      </c>
      <c r="F3" s="25">
        <f>RA!I7</f>
        <v>1700769.8059</v>
      </c>
      <c r="G3" s="16">
        <f>E3-F3</f>
        <v>12248045.4629</v>
      </c>
      <c r="H3" s="27">
        <f>RA!J7</f>
        <v>12.192933759071201</v>
      </c>
      <c r="I3" s="20">
        <f>SUM(I4:I39)</f>
        <v>13948818.691788616</v>
      </c>
      <c r="J3" s="21">
        <f>SUM(J4:J39)</f>
        <v>12248045.227789149</v>
      </c>
      <c r="K3" s="22">
        <f>E3-I3</f>
        <v>-3.4229886159300804</v>
      </c>
      <c r="L3" s="22">
        <f>G3-J3</f>
        <v>0.23511085100471973</v>
      </c>
    </row>
    <row r="4" spans="1:12">
      <c r="A4" s="58">
        <f>RA!A8</f>
        <v>41521</v>
      </c>
      <c r="B4" s="12">
        <v>12</v>
      </c>
      <c r="C4" s="55" t="s">
        <v>6</v>
      </c>
      <c r="D4" s="55"/>
      <c r="E4" s="15">
        <f>RA!D8</f>
        <v>542034.47679999995</v>
      </c>
      <c r="F4" s="25">
        <f>RA!I8</f>
        <v>116667.1171</v>
      </c>
      <c r="G4" s="16">
        <f t="shared" ref="G4:G39" si="0">E4-F4</f>
        <v>425367.35969999991</v>
      </c>
      <c r="H4" s="27">
        <f>RA!J8</f>
        <v>21.523929213648099</v>
      </c>
      <c r="I4" s="20">
        <f>VLOOKUP(B4,RMS!B:D,3,FALSE)</f>
        <v>542034.92521538504</v>
      </c>
      <c r="J4" s="21">
        <f>VLOOKUP(B4,RMS!B:E,4,FALSE)</f>
        <v>425367.35534359002</v>
      </c>
      <c r="K4" s="22">
        <f t="shared" ref="K4:K39" si="1">E4-I4</f>
        <v>-0.44841538509353995</v>
      </c>
      <c r="L4" s="22">
        <f t="shared" ref="L4:L39" si="2">G4-J4</f>
        <v>4.3564098887145519E-3</v>
      </c>
    </row>
    <row r="5" spans="1:12">
      <c r="A5" s="58"/>
      <c r="B5" s="12">
        <v>13</v>
      </c>
      <c r="C5" s="55" t="s">
        <v>7</v>
      </c>
      <c r="D5" s="55"/>
      <c r="E5" s="15">
        <f>RA!D9</f>
        <v>98008.947799999994</v>
      </c>
      <c r="F5" s="25">
        <f>RA!I9</f>
        <v>13077.669099999999</v>
      </c>
      <c r="G5" s="16">
        <f t="shared" si="0"/>
        <v>84931.278699999995</v>
      </c>
      <c r="H5" s="27">
        <f>RA!J9</f>
        <v>13.343342004534801</v>
      </c>
      <c r="I5" s="20">
        <f>VLOOKUP(B5,RMS!B:D,3,FALSE)</f>
        <v>98008.9673261024</v>
      </c>
      <c r="J5" s="21">
        <f>VLOOKUP(B5,RMS!B:E,4,FALSE)</f>
        <v>84931.265210785903</v>
      </c>
      <c r="K5" s="22">
        <f t="shared" si="1"/>
        <v>-1.9526102405507118E-2</v>
      </c>
      <c r="L5" s="22">
        <f t="shared" si="2"/>
        <v>1.3489214092260227E-2</v>
      </c>
    </row>
    <row r="6" spans="1:12">
      <c r="A6" s="58"/>
      <c r="B6" s="12">
        <v>14</v>
      </c>
      <c r="C6" s="55" t="s">
        <v>8</v>
      </c>
      <c r="D6" s="55"/>
      <c r="E6" s="15">
        <f>RA!D10</f>
        <v>92153.382199999993</v>
      </c>
      <c r="F6" s="25">
        <f>RA!I10</f>
        <v>19708.823799999998</v>
      </c>
      <c r="G6" s="16">
        <f t="shared" si="0"/>
        <v>72444.558399999994</v>
      </c>
      <c r="H6" s="27">
        <f>RA!J10</f>
        <v>21.386978241586501</v>
      </c>
      <c r="I6" s="20">
        <f>VLOOKUP(B6,RMS!B:D,3,FALSE)</f>
        <v>92155.3374786325</v>
      </c>
      <c r="J6" s="21">
        <f>VLOOKUP(B6,RMS!B:E,4,FALSE)</f>
        <v>72444.557776068395</v>
      </c>
      <c r="K6" s="22">
        <f t="shared" si="1"/>
        <v>-1.9552786325075431</v>
      </c>
      <c r="L6" s="22">
        <f t="shared" si="2"/>
        <v>6.2393159896600991E-4</v>
      </c>
    </row>
    <row r="7" spans="1:12">
      <c r="A7" s="58"/>
      <c r="B7" s="12">
        <v>15</v>
      </c>
      <c r="C7" s="55" t="s">
        <v>9</v>
      </c>
      <c r="D7" s="55"/>
      <c r="E7" s="15">
        <f>RA!D11</f>
        <v>46950.4758</v>
      </c>
      <c r="F7" s="25">
        <f>RA!I11</f>
        <v>9552.4768000000004</v>
      </c>
      <c r="G7" s="16">
        <f t="shared" si="0"/>
        <v>37397.998999999996</v>
      </c>
      <c r="H7" s="27">
        <f>RA!J11</f>
        <v>20.345857283090599</v>
      </c>
      <c r="I7" s="20">
        <f>VLOOKUP(B7,RMS!B:D,3,FALSE)</f>
        <v>46950.499155343801</v>
      </c>
      <c r="J7" s="21">
        <f>VLOOKUP(B7,RMS!B:E,4,FALSE)</f>
        <v>37397.999163920998</v>
      </c>
      <c r="K7" s="22">
        <f t="shared" si="1"/>
        <v>-2.3355343801085837E-2</v>
      </c>
      <c r="L7" s="22">
        <f t="shared" si="2"/>
        <v>-1.6392100224038586E-4</v>
      </c>
    </row>
    <row r="8" spans="1:12">
      <c r="A8" s="58"/>
      <c r="B8" s="12">
        <v>16</v>
      </c>
      <c r="C8" s="55" t="s">
        <v>10</v>
      </c>
      <c r="D8" s="55"/>
      <c r="E8" s="15">
        <f>RA!D12</f>
        <v>219200.60750000001</v>
      </c>
      <c r="F8" s="25">
        <f>RA!I12</f>
        <v>19555.4293</v>
      </c>
      <c r="G8" s="16">
        <f t="shared" si="0"/>
        <v>199645.17820000002</v>
      </c>
      <c r="H8" s="27">
        <f>RA!J12</f>
        <v>8.9212477661586806</v>
      </c>
      <c r="I8" s="20">
        <f>VLOOKUP(B8,RMS!B:D,3,FALSE)</f>
        <v>219200.60782820499</v>
      </c>
      <c r="J8" s="21">
        <f>VLOOKUP(B8,RMS!B:E,4,FALSE)</f>
        <v>199645.179905128</v>
      </c>
      <c r="K8" s="22">
        <f t="shared" si="1"/>
        <v>-3.2820497290231287E-4</v>
      </c>
      <c r="L8" s="22">
        <f t="shared" si="2"/>
        <v>-1.7051279719453305E-3</v>
      </c>
    </row>
    <row r="9" spans="1:12">
      <c r="A9" s="58"/>
      <c r="B9" s="12">
        <v>17</v>
      </c>
      <c r="C9" s="55" t="s">
        <v>11</v>
      </c>
      <c r="D9" s="55"/>
      <c r="E9" s="15">
        <f>RA!D13</f>
        <v>253223.78339999999</v>
      </c>
      <c r="F9" s="25">
        <f>RA!I13</f>
        <v>64216.860699999997</v>
      </c>
      <c r="G9" s="16">
        <f t="shared" si="0"/>
        <v>189006.9227</v>
      </c>
      <c r="H9" s="27">
        <f>RA!J13</f>
        <v>25.359727209572998</v>
      </c>
      <c r="I9" s="20">
        <f>VLOOKUP(B9,RMS!B:D,3,FALSE)</f>
        <v>253223.980819658</v>
      </c>
      <c r="J9" s="21">
        <f>VLOOKUP(B9,RMS!B:E,4,FALSE)</f>
        <v>189006.92223504299</v>
      </c>
      <c r="K9" s="22">
        <f t="shared" si="1"/>
        <v>-0.1974196580122225</v>
      </c>
      <c r="L9" s="22">
        <f t="shared" si="2"/>
        <v>4.6495700371451676E-4</v>
      </c>
    </row>
    <row r="10" spans="1:12">
      <c r="A10" s="58"/>
      <c r="B10" s="12">
        <v>18</v>
      </c>
      <c r="C10" s="55" t="s">
        <v>12</v>
      </c>
      <c r="D10" s="55"/>
      <c r="E10" s="15">
        <f>RA!D14</f>
        <v>226997.35860000001</v>
      </c>
      <c r="F10" s="25">
        <f>RA!I14</f>
        <v>42565.442000000003</v>
      </c>
      <c r="G10" s="16">
        <f t="shared" si="0"/>
        <v>184431.9166</v>
      </c>
      <c r="H10" s="27">
        <f>RA!J14</f>
        <v>18.751514230174799</v>
      </c>
      <c r="I10" s="20">
        <f>VLOOKUP(B10,RMS!B:D,3,FALSE)</f>
        <v>226997.33110683801</v>
      </c>
      <c r="J10" s="21">
        <f>VLOOKUP(B10,RMS!B:E,4,FALSE)</f>
        <v>184431.91772393201</v>
      </c>
      <c r="K10" s="22">
        <f t="shared" si="1"/>
        <v>2.749316199333407E-2</v>
      </c>
      <c r="L10" s="22">
        <f t="shared" si="2"/>
        <v>-1.1239320156164467E-3</v>
      </c>
    </row>
    <row r="11" spans="1:12">
      <c r="A11" s="58"/>
      <c r="B11" s="12">
        <v>19</v>
      </c>
      <c r="C11" s="55" t="s">
        <v>13</v>
      </c>
      <c r="D11" s="55"/>
      <c r="E11" s="15">
        <f>RA!D15</f>
        <v>105805.91959999999</v>
      </c>
      <c r="F11" s="25">
        <f>RA!I15</f>
        <v>19164.308199999999</v>
      </c>
      <c r="G11" s="16">
        <f t="shared" si="0"/>
        <v>86641.611399999994</v>
      </c>
      <c r="H11" s="27">
        <f>RA!J15</f>
        <v>18.112699433501302</v>
      </c>
      <c r="I11" s="20">
        <f>VLOOKUP(B11,RMS!B:D,3,FALSE)</f>
        <v>105805.94245812</v>
      </c>
      <c r="J11" s="21">
        <f>VLOOKUP(B11,RMS!B:E,4,FALSE)</f>
        <v>86641.609594871799</v>
      </c>
      <c r="K11" s="22">
        <f t="shared" si="1"/>
        <v>-2.2858120006276295E-2</v>
      </c>
      <c r="L11" s="22">
        <f t="shared" si="2"/>
        <v>1.8051281949738041E-3</v>
      </c>
    </row>
    <row r="12" spans="1:12">
      <c r="A12" s="58"/>
      <c r="B12" s="12">
        <v>21</v>
      </c>
      <c r="C12" s="55" t="s">
        <v>14</v>
      </c>
      <c r="D12" s="55"/>
      <c r="E12" s="15">
        <f>RA!D16</f>
        <v>567938.88919999998</v>
      </c>
      <c r="F12" s="25">
        <f>RA!I16</f>
        <v>22331.546900000001</v>
      </c>
      <c r="G12" s="16">
        <f t="shared" si="0"/>
        <v>545607.34230000002</v>
      </c>
      <c r="H12" s="27">
        <f>RA!J16</f>
        <v>3.9320334149781999</v>
      </c>
      <c r="I12" s="20">
        <f>VLOOKUP(B12,RMS!B:D,3,FALSE)</f>
        <v>567938.70169999998</v>
      </c>
      <c r="J12" s="21">
        <f>VLOOKUP(B12,RMS!B:E,4,FALSE)</f>
        <v>545607.34230000002</v>
      </c>
      <c r="K12" s="22">
        <f t="shared" si="1"/>
        <v>0.1875</v>
      </c>
      <c r="L12" s="22">
        <f t="shared" si="2"/>
        <v>0</v>
      </c>
    </row>
    <row r="13" spans="1:12">
      <c r="A13" s="58"/>
      <c r="B13" s="12">
        <v>22</v>
      </c>
      <c r="C13" s="55" t="s">
        <v>15</v>
      </c>
      <c r="D13" s="55"/>
      <c r="E13" s="15">
        <f>RA!D17</f>
        <v>654941.35759999999</v>
      </c>
      <c r="F13" s="25">
        <f>RA!I17</f>
        <v>70790.778399999996</v>
      </c>
      <c r="G13" s="16">
        <f t="shared" si="0"/>
        <v>584150.57920000004</v>
      </c>
      <c r="H13" s="27">
        <f>RA!J17</f>
        <v>10.808720136320201</v>
      </c>
      <c r="I13" s="20">
        <f>VLOOKUP(B13,RMS!B:D,3,FALSE)</f>
        <v>654941.39944273501</v>
      </c>
      <c r="J13" s="21">
        <f>VLOOKUP(B13,RMS!B:E,4,FALSE)</f>
        <v>584150.57902820501</v>
      </c>
      <c r="K13" s="22">
        <f t="shared" si="1"/>
        <v>-4.1842735023237765E-2</v>
      </c>
      <c r="L13" s="22">
        <f t="shared" si="2"/>
        <v>1.7179502174258232E-4</v>
      </c>
    </row>
    <row r="14" spans="1:12">
      <c r="A14" s="58"/>
      <c r="B14" s="12">
        <v>23</v>
      </c>
      <c r="C14" s="55" t="s">
        <v>16</v>
      </c>
      <c r="D14" s="55"/>
      <c r="E14" s="15">
        <f>RA!D18</f>
        <v>1274549.2919999999</v>
      </c>
      <c r="F14" s="25">
        <f>RA!I18</f>
        <v>200987.08429999999</v>
      </c>
      <c r="G14" s="16">
        <f t="shared" si="0"/>
        <v>1073562.2076999999</v>
      </c>
      <c r="H14" s="27">
        <f>RA!J18</f>
        <v>15.769267266597</v>
      </c>
      <c r="I14" s="20">
        <f>VLOOKUP(B14,RMS!B:D,3,FALSE)</f>
        <v>1274549.3670999999</v>
      </c>
      <c r="J14" s="21">
        <f>VLOOKUP(B14,RMS!B:E,4,FALSE)</f>
        <v>1073562.2053</v>
      </c>
      <c r="K14" s="22">
        <f t="shared" si="1"/>
        <v>-7.5100000016391277E-2</v>
      </c>
      <c r="L14" s="22">
        <f t="shared" si="2"/>
        <v>2.3999998811632395E-3</v>
      </c>
    </row>
    <row r="15" spans="1:12">
      <c r="A15" s="58"/>
      <c r="B15" s="12">
        <v>24</v>
      </c>
      <c r="C15" s="55" t="s">
        <v>17</v>
      </c>
      <c r="D15" s="55"/>
      <c r="E15" s="15">
        <f>RA!D19</f>
        <v>770150.89720000001</v>
      </c>
      <c r="F15" s="25">
        <f>RA!I19</f>
        <v>40238.840799999998</v>
      </c>
      <c r="G15" s="16">
        <f t="shared" si="0"/>
        <v>729912.0564</v>
      </c>
      <c r="H15" s="27">
        <f>RA!J19</f>
        <v>5.2247995745112297</v>
      </c>
      <c r="I15" s="20">
        <f>VLOOKUP(B15,RMS!B:D,3,FALSE)</f>
        <v>770150.935508547</v>
      </c>
      <c r="J15" s="21">
        <f>VLOOKUP(B15,RMS!B:E,4,FALSE)</f>
        <v>729912.05599658098</v>
      </c>
      <c r="K15" s="22">
        <f t="shared" si="1"/>
        <v>-3.8308546994812787E-2</v>
      </c>
      <c r="L15" s="22">
        <f t="shared" si="2"/>
        <v>4.0341902058571577E-4</v>
      </c>
    </row>
    <row r="16" spans="1:12">
      <c r="A16" s="58"/>
      <c r="B16" s="12">
        <v>25</v>
      </c>
      <c r="C16" s="55" t="s">
        <v>18</v>
      </c>
      <c r="D16" s="55"/>
      <c r="E16" s="15">
        <f>RA!D20</f>
        <v>885186.81869999995</v>
      </c>
      <c r="F16" s="25">
        <f>RA!I20</f>
        <v>29968.028600000001</v>
      </c>
      <c r="G16" s="16">
        <f t="shared" si="0"/>
        <v>855218.79009999998</v>
      </c>
      <c r="H16" s="27">
        <f>RA!J20</f>
        <v>3.38550325952792</v>
      </c>
      <c r="I16" s="20">
        <f>VLOOKUP(B16,RMS!B:D,3,FALSE)</f>
        <v>885186.82299999997</v>
      </c>
      <c r="J16" s="21">
        <f>VLOOKUP(B16,RMS!B:E,4,FALSE)</f>
        <v>855218.79009999998</v>
      </c>
      <c r="K16" s="22">
        <f t="shared" si="1"/>
        <v>-4.3000000296160579E-3</v>
      </c>
      <c r="L16" s="22">
        <f t="shared" si="2"/>
        <v>0</v>
      </c>
    </row>
    <row r="17" spans="1:12">
      <c r="A17" s="58"/>
      <c r="B17" s="12">
        <v>26</v>
      </c>
      <c r="C17" s="55" t="s">
        <v>19</v>
      </c>
      <c r="D17" s="55"/>
      <c r="E17" s="15">
        <f>RA!D21</f>
        <v>295111.35810000001</v>
      </c>
      <c r="F17" s="25">
        <f>RA!I21</f>
        <v>39013.489099999999</v>
      </c>
      <c r="G17" s="16">
        <f t="shared" si="0"/>
        <v>256097.86900000001</v>
      </c>
      <c r="H17" s="27">
        <f>RA!J21</f>
        <v>13.2199212362338</v>
      </c>
      <c r="I17" s="20">
        <f>VLOOKUP(B17,RMS!B:D,3,FALSE)</f>
        <v>295111.278745919</v>
      </c>
      <c r="J17" s="21">
        <f>VLOOKUP(B17,RMS!B:E,4,FALSE)</f>
        <v>256097.86910944001</v>
      </c>
      <c r="K17" s="22">
        <f t="shared" si="1"/>
        <v>7.9354081011842936E-2</v>
      </c>
      <c r="L17" s="22">
        <f t="shared" si="2"/>
        <v>-1.0944000678136945E-4</v>
      </c>
    </row>
    <row r="18" spans="1:12">
      <c r="A18" s="58"/>
      <c r="B18" s="12">
        <v>27</v>
      </c>
      <c r="C18" s="55" t="s">
        <v>20</v>
      </c>
      <c r="D18" s="55"/>
      <c r="E18" s="15">
        <f>RA!D22</f>
        <v>816801.92099999997</v>
      </c>
      <c r="F18" s="25">
        <f>RA!I22</f>
        <v>108855.6002</v>
      </c>
      <c r="G18" s="16">
        <f t="shared" si="0"/>
        <v>707946.32079999999</v>
      </c>
      <c r="H18" s="27">
        <f>RA!J22</f>
        <v>13.327049973967901</v>
      </c>
      <c r="I18" s="20">
        <f>VLOOKUP(B18,RMS!B:D,3,FALSE)</f>
        <v>816802.15009292006</v>
      </c>
      <c r="J18" s="21">
        <f>VLOOKUP(B18,RMS!B:E,4,FALSE)</f>
        <v>707946.31635398197</v>
      </c>
      <c r="K18" s="22">
        <f t="shared" si="1"/>
        <v>-0.22909292008262128</v>
      </c>
      <c r="L18" s="22">
        <f t="shared" si="2"/>
        <v>4.4460180215537548E-3</v>
      </c>
    </row>
    <row r="19" spans="1:12">
      <c r="A19" s="58"/>
      <c r="B19" s="12">
        <v>29</v>
      </c>
      <c r="C19" s="55" t="s">
        <v>21</v>
      </c>
      <c r="D19" s="55"/>
      <c r="E19" s="15">
        <f>RA!D23</f>
        <v>1800608.5151</v>
      </c>
      <c r="F19" s="25">
        <f>RA!I23</f>
        <v>194105.4546</v>
      </c>
      <c r="G19" s="16">
        <f t="shared" si="0"/>
        <v>1606503.0604999999</v>
      </c>
      <c r="H19" s="27">
        <f>RA!J23</f>
        <v>10.7799920400365</v>
      </c>
      <c r="I19" s="20">
        <f>VLOOKUP(B19,RMS!B:D,3,FALSE)</f>
        <v>1800609.3853102601</v>
      </c>
      <c r="J19" s="21">
        <f>VLOOKUP(B19,RMS!B:E,4,FALSE)</f>
        <v>1606503.08816496</v>
      </c>
      <c r="K19" s="22">
        <f t="shared" si="1"/>
        <v>-0.87021026015281677</v>
      </c>
      <c r="L19" s="22">
        <f t="shared" si="2"/>
        <v>-2.7664960129186511E-2</v>
      </c>
    </row>
    <row r="20" spans="1:12">
      <c r="A20" s="58"/>
      <c r="B20" s="12">
        <v>31</v>
      </c>
      <c r="C20" s="55" t="s">
        <v>22</v>
      </c>
      <c r="D20" s="55"/>
      <c r="E20" s="15">
        <f>RA!D24</f>
        <v>275531.22779999999</v>
      </c>
      <c r="F20" s="25">
        <f>RA!I24</f>
        <v>16982.314200000001</v>
      </c>
      <c r="G20" s="16">
        <f t="shared" si="0"/>
        <v>258548.9136</v>
      </c>
      <c r="H20" s="27">
        <f>RA!J24</f>
        <v>6.1634807551930102</v>
      </c>
      <c r="I20" s="20">
        <f>VLOOKUP(B20,RMS!B:D,3,FALSE)</f>
        <v>275531.24019901699</v>
      </c>
      <c r="J20" s="21">
        <f>VLOOKUP(B20,RMS!B:E,4,FALSE)</f>
        <v>258548.91150941601</v>
      </c>
      <c r="K20" s="22">
        <f t="shared" si="1"/>
        <v>-1.239901699591428E-2</v>
      </c>
      <c r="L20" s="22">
        <f t="shared" si="2"/>
        <v>2.0905839919578284E-3</v>
      </c>
    </row>
    <row r="21" spans="1:12">
      <c r="A21" s="58"/>
      <c r="B21" s="12">
        <v>32</v>
      </c>
      <c r="C21" s="55" t="s">
        <v>23</v>
      </c>
      <c r="D21" s="55"/>
      <c r="E21" s="15">
        <f>RA!D25</f>
        <v>205754.27530000001</v>
      </c>
      <c r="F21" s="25">
        <f>RA!I25</f>
        <v>22102.516599999999</v>
      </c>
      <c r="G21" s="16">
        <f t="shared" si="0"/>
        <v>183651.75870000001</v>
      </c>
      <c r="H21" s="27">
        <f>RA!J25</f>
        <v>10.7421906873009</v>
      </c>
      <c r="I21" s="20">
        <f>VLOOKUP(B21,RMS!B:D,3,FALSE)</f>
        <v>205754.27557630301</v>
      </c>
      <c r="J21" s="21">
        <f>VLOOKUP(B21,RMS!B:E,4,FALSE)</f>
        <v>183651.75900742499</v>
      </c>
      <c r="K21" s="22">
        <f t="shared" si="1"/>
        <v>-2.7630300610326231E-4</v>
      </c>
      <c r="L21" s="22">
        <f t="shared" si="2"/>
        <v>-3.0742498347535729E-4</v>
      </c>
    </row>
    <row r="22" spans="1:12">
      <c r="A22" s="58"/>
      <c r="B22" s="12">
        <v>33</v>
      </c>
      <c r="C22" s="55" t="s">
        <v>24</v>
      </c>
      <c r="D22" s="55"/>
      <c r="E22" s="15">
        <f>RA!D26</f>
        <v>376396.23050000001</v>
      </c>
      <c r="F22" s="25">
        <f>RA!I26</f>
        <v>81207.903999999995</v>
      </c>
      <c r="G22" s="16">
        <f t="shared" si="0"/>
        <v>295188.32650000002</v>
      </c>
      <c r="H22" s="27">
        <f>RA!J26</f>
        <v>21.575110859140199</v>
      </c>
      <c r="I22" s="20">
        <f>VLOOKUP(B22,RMS!B:D,3,FALSE)</f>
        <v>376396.21674246999</v>
      </c>
      <c r="J22" s="21">
        <f>VLOOKUP(B22,RMS!B:E,4,FALSE)</f>
        <v>295188.09892422502</v>
      </c>
      <c r="K22" s="22">
        <f t="shared" si="1"/>
        <v>1.3757530017755926E-2</v>
      </c>
      <c r="L22" s="22">
        <f t="shared" si="2"/>
        <v>0.2275757750030607</v>
      </c>
    </row>
    <row r="23" spans="1:12">
      <c r="A23" s="58"/>
      <c r="B23" s="12">
        <v>34</v>
      </c>
      <c r="C23" s="55" t="s">
        <v>25</v>
      </c>
      <c r="D23" s="55"/>
      <c r="E23" s="15">
        <f>RA!D27</f>
        <v>289053.26669999998</v>
      </c>
      <c r="F23" s="25">
        <f>RA!I27</f>
        <v>83900.045499999993</v>
      </c>
      <c r="G23" s="16">
        <f t="shared" si="0"/>
        <v>205153.22119999997</v>
      </c>
      <c r="H23" s="27">
        <f>RA!J27</f>
        <v>29.0258077543463</v>
      </c>
      <c r="I23" s="20">
        <f>VLOOKUP(B23,RMS!B:D,3,FALSE)</f>
        <v>289053.23589885002</v>
      </c>
      <c r="J23" s="21">
        <f>VLOOKUP(B23,RMS!B:E,4,FALSE)</f>
        <v>205153.21854757101</v>
      </c>
      <c r="K23" s="22">
        <f t="shared" si="1"/>
        <v>3.0801149958278984E-2</v>
      </c>
      <c r="L23" s="22">
        <f t="shared" si="2"/>
        <v>2.6524289569351822E-3</v>
      </c>
    </row>
    <row r="24" spans="1:12">
      <c r="A24" s="58"/>
      <c r="B24" s="12">
        <v>35</v>
      </c>
      <c r="C24" s="55" t="s">
        <v>26</v>
      </c>
      <c r="D24" s="55"/>
      <c r="E24" s="15">
        <f>RA!D28</f>
        <v>928082.80649999995</v>
      </c>
      <c r="F24" s="25">
        <f>RA!I28</f>
        <v>64042.397499999999</v>
      </c>
      <c r="G24" s="16">
        <f t="shared" si="0"/>
        <v>864040.40899999999</v>
      </c>
      <c r="H24" s="27">
        <f>RA!J28</f>
        <v>6.9005046803439498</v>
      </c>
      <c r="I24" s="20">
        <f>VLOOKUP(B24,RMS!B:D,3,FALSE)</f>
        <v>928082.80690619501</v>
      </c>
      <c r="J24" s="21">
        <f>VLOOKUP(B24,RMS!B:E,4,FALSE)</f>
        <v>864040.39174327895</v>
      </c>
      <c r="K24" s="22">
        <f t="shared" si="1"/>
        <v>-4.0619506035000086E-4</v>
      </c>
      <c r="L24" s="22">
        <f t="shared" si="2"/>
        <v>1.7256721039302647E-2</v>
      </c>
    </row>
    <row r="25" spans="1:12">
      <c r="A25" s="58"/>
      <c r="B25" s="12">
        <v>36</v>
      </c>
      <c r="C25" s="55" t="s">
        <v>27</v>
      </c>
      <c r="D25" s="55"/>
      <c r="E25" s="15">
        <f>RA!D29</f>
        <v>698432.76150000002</v>
      </c>
      <c r="F25" s="25">
        <f>RA!I29</f>
        <v>116536.46030000001</v>
      </c>
      <c r="G25" s="16">
        <f t="shared" si="0"/>
        <v>581896.30119999999</v>
      </c>
      <c r="H25" s="27">
        <f>RA!J29</f>
        <v>16.685422953201499</v>
      </c>
      <c r="I25" s="20">
        <f>VLOOKUP(B25,RMS!B:D,3,FALSE)</f>
        <v>698432.76201327401</v>
      </c>
      <c r="J25" s="21">
        <f>VLOOKUP(B25,RMS!B:E,4,FALSE)</f>
        <v>581896.26623657101</v>
      </c>
      <c r="K25" s="22">
        <f t="shared" si="1"/>
        <v>-5.1327398978173733E-4</v>
      </c>
      <c r="L25" s="22">
        <f t="shared" si="2"/>
        <v>3.4963428974151611E-2</v>
      </c>
    </row>
    <row r="26" spans="1:12">
      <c r="A26" s="58"/>
      <c r="B26" s="12">
        <v>37</v>
      </c>
      <c r="C26" s="55" t="s">
        <v>28</v>
      </c>
      <c r="D26" s="55"/>
      <c r="E26" s="15">
        <f>RA!D30</f>
        <v>920133.64690000005</v>
      </c>
      <c r="F26" s="25">
        <f>RA!I30</f>
        <v>165704.37150000001</v>
      </c>
      <c r="G26" s="16">
        <f t="shared" si="0"/>
        <v>754429.27540000004</v>
      </c>
      <c r="H26" s="27">
        <f>RA!J30</f>
        <v>18.0087286296149</v>
      </c>
      <c r="I26" s="20">
        <f>VLOOKUP(B26,RMS!B:D,3,FALSE)</f>
        <v>920133.63312654896</v>
      </c>
      <c r="J26" s="21">
        <f>VLOOKUP(B26,RMS!B:E,4,FALSE)</f>
        <v>754429.27181755204</v>
      </c>
      <c r="K26" s="22">
        <f t="shared" si="1"/>
        <v>1.3773451093584299E-2</v>
      </c>
      <c r="L26" s="22">
        <f t="shared" si="2"/>
        <v>3.5824480000883341E-3</v>
      </c>
    </row>
    <row r="27" spans="1:12">
      <c r="A27" s="58"/>
      <c r="B27" s="12">
        <v>38</v>
      </c>
      <c r="C27" s="55" t="s">
        <v>29</v>
      </c>
      <c r="D27" s="55"/>
      <c r="E27" s="15">
        <f>RA!D31</f>
        <v>667755.56499999994</v>
      </c>
      <c r="F27" s="25">
        <f>RA!I31</f>
        <v>41604.387699999999</v>
      </c>
      <c r="G27" s="16">
        <f t="shared" si="0"/>
        <v>626151.17729999998</v>
      </c>
      <c r="H27" s="27">
        <f>RA!J31</f>
        <v>6.2304816134329002</v>
      </c>
      <c r="I27" s="20">
        <f>VLOOKUP(B27,RMS!B:D,3,FALSE)</f>
        <v>667755.49244513304</v>
      </c>
      <c r="J27" s="21">
        <f>VLOOKUP(B27,RMS!B:E,4,FALSE)</f>
        <v>626151.20061061904</v>
      </c>
      <c r="K27" s="22">
        <f t="shared" si="1"/>
        <v>7.2554866899736226E-2</v>
      </c>
      <c r="L27" s="22">
        <f t="shared" si="2"/>
        <v>-2.3310619057156146E-2</v>
      </c>
    </row>
    <row r="28" spans="1:12">
      <c r="A28" s="58"/>
      <c r="B28" s="12">
        <v>39</v>
      </c>
      <c r="C28" s="55" t="s">
        <v>30</v>
      </c>
      <c r="D28" s="55"/>
      <c r="E28" s="15">
        <f>RA!D32</f>
        <v>128480.4512</v>
      </c>
      <c r="F28" s="25">
        <f>RA!I32</f>
        <v>33216.886899999998</v>
      </c>
      <c r="G28" s="16">
        <f t="shared" si="0"/>
        <v>95263.564299999998</v>
      </c>
      <c r="H28" s="27">
        <f>RA!J32</f>
        <v>25.853650566880901</v>
      </c>
      <c r="I28" s="20">
        <f>VLOOKUP(B28,RMS!B:D,3,FALSE)</f>
        <v>128480.36680925</v>
      </c>
      <c r="J28" s="21">
        <f>VLOOKUP(B28,RMS!B:E,4,FALSE)</f>
        <v>95263.582374873105</v>
      </c>
      <c r="K28" s="22">
        <f t="shared" si="1"/>
        <v>8.43907499947818E-2</v>
      </c>
      <c r="L28" s="22">
        <f t="shared" si="2"/>
        <v>-1.8074873107252643E-2</v>
      </c>
    </row>
    <row r="29" spans="1:12">
      <c r="A29" s="58"/>
      <c r="B29" s="12">
        <v>40</v>
      </c>
      <c r="C29" s="55" t="s">
        <v>31</v>
      </c>
      <c r="D29" s="55"/>
      <c r="E29" s="15">
        <f>RA!D33</f>
        <v>48.7181</v>
      </c>
      <c r="F29" s="25">
        <f>RA!I33</f>
        <v>10.222099999999999</v>
      </c>
      <c r="G29" s="16">
        <f t="shared" si="0"/>
        <v>38.496000000000002</v>
      </c>
      <c r="H29" s="27">
        <f>RA!J33</f>
        <v>20.982140108091201</v>
      </c>
      <c r="I29" s="20">
        <f>VLOOKUP(B29,RMS!B:D,3,FALSE)</f>
        <v>48.7179</v>
      </c>
      <c r="J29" s="21">
        <f>VLOOKUP(B29,RMS!B:E,4,FALSE)</f>
        <v>38.496000000000002</v>
      </c>
      <c r="K29" s="22">
        <f t="shared" si="1"/>
        <v>1.9999999999953388E-4</v>
      </c>
      <c r="L29" s="22">
        <f t="shared" si="2"/>
        <v>0</v>
      </c>
    </row>
    <row r="30" spans="1:12">
      <c r="A30" s="58"/>
      <c r="B30" s="12">
        <v>41</v>
      </c>
      <c r="C30" s="55" t="s">
        <v>40</v>
      </c>
      <c r="D30" s="5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8"/>
      <c r="B31" s="12">
        <v>42</v>
      </c>
      <c r="C31" s="55" t="s">
        <v>32</v>
      </c>
      <c r="D31" s="55"/>
      <c r="E31" s="15">
        <f>RA!D35</f>
        <v>156789.103</v>
      </c>
      <c r="F31" s="25">
        <f>RA!I35</f>
        <v>19404.455999999998</v>
      </c>
      <c r="G31" s="16">
        <f t="shared" si="0"/>
        <v>137384.647</v>
      </c>
      <c r="H31" s="27">
        <f>RA!J35</f>
        <v>12.3761509114572</v>
      </c>
      <c r="I31" s="20">
        <f>VLOOKUP(B31,RMS!B:D,3,FALSE)</f>
        <v>156789.10250000001</v>
      </c>
      <c r="J31" s="21">
        <f>VLOOKUP(B31,RMS!B:E,4,FALSE)</f>
        <v>137384.65169999999</v>
      </c>
      <c r="K31" s="22">
        <f t="shared" si="1"/>
        <v>4.999999946448952E-4</v>
      </c>
      <c r="L31" s="22">
        <f t="shared" si="2"/>
        <v>-4.6999999904073775E-3</v>
      </c>
    </row>
    <row r="32" spans="1:12">
      <c r="A32" s="58"/>
      <c r="B32" s="12">
        <v>71</v>
      </c>
      <c r="C32" s="55" t="s">
        <v>41</v>
      </c>
      <c r="D32" s="5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8"/>
      <c r="B33" s="12">
        <v>72</v>
      </c>
      <c r="C33" s="55" t="s">
        <v>42</v>
      </c>
      <c r="D33" s="5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8"/>
      <c r="B34" s="12">
        <v>73</v>
      </c>
      <c r="C34" s="55" t="s">
        <v>43</v>
      </c>
      <c r="D34" s="5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8"/>
      <c r="B35" s="12">
        <v>75</v>
      </c>
      <c r="C35" s="55" t="s">
        <v>33</v>
      </c>
      <c r="D35" s="55"/>
      <c r="E35" s="15">
        <f>RA!D39</f>
        <v>326372.65100000001</v>
      </c>
      <c r="F35" s="25">
        <f>RA!I39</f>
        <v>18815.7444</v>
      </c>
      <c r="G35" s="16">
        <f t="shared" si="0"/>
        <v>307556.90659999999</v>
      </c>
      <c r="H35" s="27">
        <f>RA!J39</f>
        <v>5.7651106311600797</v>
      </c>
      <c r="I35" s="20">
        <f>VLOOKUP(B35,RMS!B:D,3,FALSE)</f>
        <v>326372.64957265003</v>
      </c>
      <c r="J35" s="21">
        <f>VLOOKUP(B35,RMS!B:E,4,FALSE)</f>
        <v>307556.90769230801</v>
      </c>
      <c r="K35" s="22">
        <f t="shared" si="1"/>
        <v>1.4273499837145209E-3</v>
      </c>
      <c r="L35" s="22">
        <f t="shared" si="2"/>
        <v>-1.0923080262728035E-3</v>
      </c>
    </row>
    <row r="36" spans="1:12">
      <c r="A36" s="58"/>
      <c r="B36" s="12">
        <v>76</v>
      </c>
      <c r="C36" s="55" t="s">
        <v>34</v>
      </c>
      <c r="D36" s="55"/>
      <c r="E36" s="15">
        <f>RA!D40</f>
        <v>318207.59039999999</v>
      </c>
      <c r="F36" s="25">
        <f>RA!I40</f>
        <v>24847.320100000001</v>
      </c>
      <c r="G36" s="16">
        <f t="shared" si="0"/>
        <v>293360.27029999997</v>
      </c>
      <c r="H36" s="27">
        <f>RA!J40</f>
        <v>7.80852526766125</v>
      </c>
      <c r="I36" s="20">
        <f>VLOOKUP(B36,RMS!B:D,3,FALSE)</f>
        <v>318207.58545128198</v>
      </c>
      <c r="J36" s="21">
        <f>VLOOKUP(B36,RMS!B:E,4,FALSE)</f>
        <v>293360.27301965799</v>
      </c>
      <c r="K36" s="22">
        <f t="shared" si="1"/>
        <v>4.9487180076539516E-3</v>
      </c>
      <c r="L36" s="22">
        <f t="shared" si="2"/>
        <v>-2.7196580194868147E-3</v>
      </c>
    </row>
    <row r="37" spans="1:12">
      <c r="A37" s="58"/>
      <c r="B37" s="12">
        <v>77</v>
      </c>
      <c r="C37" s="55" t="s">
        <v>44</v>
      </c>
      <c r="D37" s="5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8"/>
      <c r="B38" s="12">
        <v>78</v>
      </c>
      <c r="C38" s="55" t="s">
        <v>45</v>
      </c>
      <c r="D38" s="5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8"/>
      <c r="B39" s="12">
        <v>99</v>
      </c>
      <c r="C39" s="55" t="s">
        <v>35</v>
      </c>
      <c r="D39" s="55"/>
      <c r="E39" s="15">
        <f>RA!D43</f>
        <v>8112.9742999999999</v>
      </c>
      <c r="F39" s="25">
        <f>RA!I43</f>
        <v>1595.8291999999999</v>
      </c>
      <c r="G39" s="16">
        <f t="shared" si="0"/>
        <v>6517.1450999999997</v>
      </c>
      <c r="H39" s="27">
        <f>RA!J43</f>
        <v>19.670088194412301</v>
      </c>
      <c r="I39" s="20">
        <f>VLOOKUP(B39,RMS!B:D,3,FALSE)</f>
        <v>8112.9743589743603</v>
      </c>
      <c r="J39" s="21">
        <f>VLOOKUP(B39,RMS!B:E,4,FALSE)</f>
        <v>6517.1452991452998</v>
      </c>
      <c r="K39" s="22">
        <f t="shared" si="1"/>
        <v>-5.8974360399588477E-5</v>
      </c>
      <c r="L39" s="22">
        <f t="shared" si="2"/>
        <v>-1.9914530003006803E-4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7" width="9" style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0" t="s">
        <v>54</v>
      </c>
      <c r="W1" s="63"/>
    </row>
    <row r="2" spans="1:23" ht="12.7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0"/>
      <c r="W2" s="63"/>
    </row>
    <row r="3" spans="1:23" ht="23.25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1" t="s">
        <v>55</v>
      </c>
      <c r="W3" s="63"/>
    </row>
    <row r="4" spans="1:23" ht="12.75" thickTop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W4" s="63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4" t="s">
        <v>4</v>
      </c>
      <c r="C6" s="65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6" t="s">
        <v>5</v>
      </c>
      <c r="B7" s="67"/>
      <c r="C7" s="68"/>
      <c r="D7" s="39">
        <v>13948815.2688</v>
      </c>
      <c r="E7" s="39">
        <v>16500912</v>
      </c>
      <c r="F7" s="40">
        <v>84.533601953637501</v>
      </c>
      <c r="G7" s="41"/>
      <c r="H7" s="41"/>
      <c r="I7" s="39">
        <v>1700769.8059</v>
      </c>
      <c r="J7" s="40">
        <v>12.192933759071201</v>
      </c>
      <c r="K7" s="41"/>
      <c r="L7" s="41"/>
      <c r="M7" s="41"/>
      <c r="N7" s="39">
        <v>66871229.9252</v>
      </c>
      <c r="O7" s="39">
        <v>1950438380.5425999</v>
      </c>
      <c r="P7" s="39">
        <v>871325</v>
      </c>
      <c r="Q7" s="41"/>
      <c r="R7" s="41"/>
      <c r="S7" s="39">
        <v>16.008739871804401</v>
      </c>
      <c r="T7" s="41"/>
      <c r="U7" s="49"/>
    </row>
    <row r="8" spans="1:23" ht="12" thickBot="1">
      <c r="A8" s="69">
        <v>41521</v>
      </c>
      <c r="B8" s="59" t="s">
        <v>6</v>
      </c>
      <c r="C8" s="60"/>
      <c r="D8" s="42">
        <v>542034.47679999995</v>
      </c>
      <c r="E8" s="42">
        <v>593587</v>
      </c>
      <c r="F8" s="43">
        <v>91.315085539272303</v>
      </c>
      <c r="G8" s="44"/>
      <c r="H8" s="44"/>
      <c r="I8" s="42">
        <v>116667.1171</v>
      </c>
      <c r="J8" s="43">
        <v>21.523929213648099</v>
      </c>
      <c r="K8" s="44"/>
      <c r="L8" s="44"/>
      <c r="M8" s="44"/>
      <c r="N8" s="42">
        <v>2847349.9687000001</v>
      </c>
      <c r="O8" s="42">
        <v>62494108.495399997</v>
      </c>
      <c r="P8" s="42">
        <v>24522</v>
      </c>
      <c r="Q8" s="44"/>
      <c r="R8" s="44"/>
      <c r="S8" s="42">
        <v>22.1040076992089</v>
      </c>
      <c r="T8" s="44"/>
      <c r="U8" s="45"/>
    </row>
    <row r="9" spans="1:23" ht="12" thickBot="1">
      <c r="A9" s="70"/>
      <c r="B9" s="59" t="s">
        <v>7</v>
      </c>
      <c r="C9" s="60"/>
      <c r="D9" s="42">
        <v>98008.947799999994</v>
      </c>
      <c r="E9" s="42">
        <v>96353</v>
      </c>
      <c r="F9" s="43">
        <v>101.718626093635</v>
      </c>
      <c r="G9" s="44"/>
      <c r="H9" s="44"/>
      <c r="I9" s="42">
        <v>13077.669099999999</v>
      </c>
      <c r="J9" s="43">
        <v>13.343342004534801</v>
      </c>
      <c r="K9" s="44"/>
      <c r="L9" s="44"/>
      <c r="M9" s="44"/>
      <c r="N9" s="42">
        <v>734860.44050000003</v>
      </c>
      <c r="O9" s="42">
        <v>14147601.6897</v>
      </c>
      <c r="P9" s="42">
        <v>7023</v>
      </c>
      <c r="Q9" s="44"/>
      <c r="R9" s="44"/>
      <c r="S9" s="42">
        <v>13.955424718781099</v>
      </c>
      <c r="T9" s="44"/>
      <c r="U9" s="45"/>
    </row>
    <row r="10" spans="1:23" ht="12" thickBot="1">
      <c r="A10" s="70"/>
      <c r="B10" s="59" t="s">
        <v>8</v>
      </c>
      <c r="C10" s="60"/>
      <c r="D10" s="42">
        <v>92153.382199999993</v>
      </c>
      <c r="E10" s="42">
        <v>109689</v>
      </c>
      <c r="F10" s="43">
        <v>84.013330598327997</v>
      </c>
      <c r="G10" s="44"/>
      <c r="H10" s="44"/>
      <c r="I10" s="42">
        <v>19708.823799999998</v>
      </c>
      <c r="J10" s="43">
        <v>21.386978241586501</v>
      </c>
      <c r="K10" s="44"/>
      <c r="L10" s="44"/>
      <c r="M10" s="44"/>
      <c r="N10" s="42">
        <v>506175.90330000001</v>
      </c>
      <c r="O10" s="42">
        <v>18891989.014800001</v>
      </c>
      <c r="P10" s="42">
        <v>80091</v>
      </c>
      <c r="Q10" s="44"/>
      <c r="R10" s="44"/>
      <c r="S10" s="42">
        <v>1.15060846037632</v>
      </c>
      <c r="T10" s="44"/>
      <c r="U10" s="45"/>
    </row>
    <row r="11" spans="1:23" ht="12" thickBot="1">
      <c r="A11" s="70"/>
      <c r="B11" s="59" t="s">
        <v>9</v>
      </c>
      <c r="C11" s="60"/>
      <c r="D11" s="42">
        <v>46950.4758</v>
      </c>
      <c r="E11" s="42">
        <v>56687</v>
      </c>
      <c r="F11" s="43">
        <v>82.824061601425399</v>
      </c>
      <c r="G11" s="44"/>
      <c r="H11" s="44"/>
      <c r="I11" s="42">
        <v>9552.4768000000004</v>
      </c>
      <c r="J11" s="43">
        <v>20.345857283090599</v>
      </c>
      <c r="K11" s="44"/>
      <c r="L11" s="44"/>
      <c r="M11" s="44"/>
      <c r="N11" s="42">
        <v>225849.2708</v>
      </c>
      <c r="O11" s="42">
        <v>6269888.4736000001</v>
      </c>
      <c r="P11" s="42">
        <v>2374</v>
      </c>
      <c r="Q11" s="44"/>
      <c r="R11" s="44"/>
      <c r="S11" s="42">
        <v>19.776948525695001</v>
      </c>
      <c r="T11" s="44"/>
      <c r="U11" s="45"/>
    </row>
    <row r="12" spans="1:23" ht="12" thickBot="1">
      <c r="A12" s="70"/>
      <c r="B12" s="59" t="s">
        <v>10</v>
      </c>
      <c r="C12" s="60"/>
      <c r="D12" s="42">
        <v>219200.60750000001</v>
      </c>
      <c r="E12" s="42">
        <v>132828</v>
      </c>
      <c r="F12" s="43">
        <v>165.025903800404</v>
      </c>
      <c r="G12" s="44"/>
      <c r="H12" s="44"/>
      <c r="I12" s="42">
        <v>19555.4293</v>
      </c>
      <c r="J12" s="43">
        <v>8.9212477661586806</v>
      </c>
      <c r="K12" s="44"/>
      <c r="L12" s="44"/>
      <c r="M12" s="44"/>
      <c r="N12" s="42">
        <v>963410.29539999994</v>
      </c>
      <c r="O12" s="42">
        <v>23937789.897300001</v>
      </c>
      <c r="P12" s="42">
        <v>2227</v>
      </c>
      <c r="Q12" s="44"/>
      <c r="R12" s="44"/>
      <c r="S12" s="42">
        <v>98.428651773686596</v>
      </c>
      <c r="T12" s="44"/>
      <c r="U12" s="45"/>
    </row>
    <row r="13" spans="1:23" ht="12" thickBot="1">
      <c r="A13" s="70"/>
      <c r="B13" s="59" t="s">
        <v>11</v>
      </c>
      <c r="C13" s="60"/>
      <c r="D13" s="42">
        <v>253223.78339999999</v>
      </c>
      <c r="E13" s="42">
        <v>288844</v>
      </c>
      <c r="F13" s="43">
        <v>87.668008821370705</v>
      </c>
      <c r="G13" s="44"/>
      <c r="H13" s="44"/>
      <c r="I13" s="42">
        <v>64216.860699999997</v>
      </c>
      <c r="J13" s="43">
        <v>25.359727209572998</v>
      </c>
      <c r="K13" s="44"/>
      <c r="L13" s="44"/>
      <c r="M13" s="44"/>
      <c r="N13" s="42">
        <v>1239878.4304</v>
      </c>
      <c r="O13" s="42">
        <v>34242497.5352</v>
      </c>
      <c r="P13" s="42">
        <v>11299</v>
      </c>
      <c r="Q13" s="44"/>
      <c r="R13" s="44"/>
      <c r="S13" s="42">
        <v>22.4111676608549</v>
      </c>
      <c r="T13" s="44"/>
      <c r="U13" s="45"/>
    </row>
    <row r="14" spans="1:23" ht="12" thickBot="1">
      <c r="A14" s="70"/>
      <c r="B14" s="59" t="s">
        <v>12</v>
      </c>
      <c r="C14" s="60"/>
      <c r="D14" s="42">
        <v>226997.35860000001</v>
      </c>
      <c r="E14" s="42">
        <v>136372</v>
      </c>
      <c r="F14" s="43">
        <v>166.454520429414</v>
      </c>
      <c r="G14" s="44"/>
      <c r="H14" s="44"/>
      <c r="I14" s="42">
        <v>42565.442000000003</v>
      </c>
      <c r="J14" s="43">
        <v>18.751514230174799</v>
      </c>
      <c r="K14" s="44"/>
      <c r="L14" s="44"/>
      <c r="M14" s="44"/>
      <c r="N14" s="42">
        <v>755148.21389999997</v>
      </c>
      <c r="O14" s="42">
        <v>18530350.644200001</v>
      </c>
      <c r="P14" s="42">
        <v>4416</v>
      </c>
      <c r="Q14" s="44"/>
      <c r="R14" s="44"/>
      <c r="S14" s="42">
        <v>51.403387364130403</v>
      </c>
      <c r="T14" s="44"/>
      <c r="U14" s="45"/>
    </row>
    <row r="15" spans="1:23" ht="12" thickBot="1">
      <c r="A15" s="70"/>
      <c r="B15" s="59" t="s">
        <v>13</v>
      </c>
      <c r="C15" s="60"/>
      <c r="D15" s="42">
        <v>105805.91959999999</v>
      </c>
      <c r="E15" s="42">
        <v>80433</v>
      </c>
      <c r="F15" s="43">
        <v>131.54540996854499</v>
      </c>
      <c r="G15" s="44"/>
      <c r="H15" s="44"/>
      <c r="I15" s="42">
        <v>19164.308199999999</v>
      </c>
      <c r="J15" s="43">
        <v>18.112699433501302</v>
      </c>
      <c r="K15" s="44"/>
      <c r="L15" s="44"/>
      <c r="M15" s="44"/>
      <c r="N15" s="42">
        <v>421400.42959999997</v>
      </c>
      <c r="O15" s="42">
        <v>12359050.5209</v>
      </c>
      <c r="P15" s="42">
        <v>3165</v>
      </c>
      <c r="Q15" s="44"/>
      <c r="R15" s="44"/>
      <c r="S15" s="42">
        <v>33.429990394944703</v>
      </c>
      <c r="T15" s="44"/>
      <c r="U15" s="45"/>
    </row>
    <row r="16" spans="1:23" ht="12" thickBot="1">
      <c r="A16" s="70"/>
      <c r="B16" s="59" t="s">
        <v>14</v>
      </c>
      <c r="C16" s="60"/>
      <c r="D16" s="42">
        <v>567938.88919999998</v>
      </c>
      <c r="E16" s="42">
        <v>763456</v>
      </c>
      <c r="F16" s="43">
        <v>74.390520108559002</v>
      </c>
      <c r="G16" s="44"/>
      <c r="H16" s="44"/>
      <c r="I16" s="42">
        <v>22331.546900000001</v>
      </c>
      <c r="J16" s="43">
        <v>3.9320334149781999</v>
      </c>
      <c r="K16" s="44"/>
      <c r="L16" s="44"/>
      <c r="M16" s="44"/>
      <c r="N16" s="42">
        <v>3127488.9613000001</v>
      </c>
      <c r="O16" s="42">
        <v>106730945.85860001</v>
      </c>
      <c r="P16" s="42">
        <v>36425</v>
      </c>
      <c r="Q16" s="44"/>
      <c r="R16" s="44"/>
      <c r="S16" s="42">
        <v>15.592007939601899</v>
      </c>
      <c r="T16" s="44"/>
      <c r="U16" s="45"/>
    </row>
    <row r="17" spans="1:21" ht="12" thickBot="1">
      <c r="A17" s="70"/>
      <c r="B17" s="59" t="s">
        <v>15</v>
      </c>
      <c r="C17" s="60"/>
      <c r="D17" s="42">
        <v>654941.35759999999</v>
      </c>
      <c r="E17" s="42">
        <v>511314</v>
      </c>
      <c r="F17" s="43">
        <v>128.08985429696801</v>
      </c>
      <c r="G17" s="44"/>
      <c r="H17" s="44"/>
      <c r="I17" s="42">
        <v>70790.778399999996</v>
      </c>
      <c r="J17" s="43">
        <v>10.808720136320201</v>
      </c>
      <c r="K17" s="44"/>
      <c r="L17" s="44"/>
      <c r="M17" s="44"/>
      <c r="N17" s="42">
        <v>2455641.4676000001</v>
      </c>
      <c r="O17" s="42">
        <v>74474846.132799998</v>
      </c>
      <c r="P17" s="42">
        <v>16362</v>
      </c>
      <c r="Q17" s="44"/>
      <c r="R17" s="44"/>
      <c r="S17" s="42">
        <v>40.028196895245102</v>
      </c>
      <c r="T17" s="44"/>
      <c r="U17" s="45"/>
    </row>
    <row r="18" spans="1:21" ht="12" thickBot="1">
      <c r="A18" s="70"/>
      <c r="B18" s="59" t="s">
        <v>16</v>
      </c>
      <c r="C18" s="60"/>
      <c r="D18" s="42">
        <v>1274549.2919999999</v>
      </c>
      <c r="E18" s="42">
        <v>1382712</v>
      </c>
      <c r="F18" s="43">
        <v>92.177495530522606</v>
      </c>
      <c r="G18" s="44"/>
      <c r="H18" s="44"/>
      <c r="I18" s="42">
        <v>200987.08429999999</v>
      </c>
      <c r="J18" s="43">
        <v>15.769267266597</v>
      </c>
      <c r="K18" s="44"/>
      <c r="L18" s="44"/>
      <c r="M18" s="44"/>
      <c r="N18" s="42">
        <v>6047033.3991</v>
      </c>
      <c r="O18" s="42">
        <v>193553940.9095</v>
      </c>
      <c r="P18" s="42">
        <v>70973</v>
      </c>
      <c r="Q18" s="44"/>
      <c r="R18" s="44"/>
      <c r="S18" s="42">
        <v>17.958227664041299</v>
      </c>
      <c r="T18" s="44"/>
      <c r="U18" s="45"/>
    </row>
    <row r="19" spans="1:21" ht="12" thickBot="1">
      <c r="A19" s="70"/>
      <c r="B19" s="59" t="s">
        <v>17</v>
      </c>
      <c r="C19" s="60"/>
      <c r="D19" s="42">
        <v>770150.89720000001</v>
      </c>
      <c r="E19" s="42">
        <v>552915</v>
      </c>
      <c r="F19" s="43">
        <v>139.289203078231</v>
      </c>
      <c r="G19" s="44"/>
      <c r="H19" s="44"/>
      <c r="I19" s="42">
        <v>40238.840799999998</v>
      </c>
      <c r="J19" s="43">
        <v>5.2247995745112297</v>
      </c>
      <c r="K19" s="44"/>
      <c r="L19" s="44"/>
      <c r="M19" s="44"/>
      <c r="N19" s="42">
        <v>2423472.1571</v>
      </c>
      <c r="O19" s="42">
        <v>66679810.589100003</v>
      </c>
      <c r="P19" s="42">
        <v>11349</v>
      </c>
      <c r="Q19" s="44"/>
      <c r="R19" s="44"/>
      <c r="S19" s="42">
        <v>67.860683513965995</v>
      </c>
      <c r="T19" s="44"/>
      <c r="U19" s="45"/>
    </row>
    <row r="20" spans="1:21" ht="12" thickBot="1">
      <c r="A20" s="70"/>
      <c r="B20" s="59" t="s">
        <v>18</v>
      </c>
      <c r="C20" s="60"/>
      <c r="D20" s="42">
        <v>885186.81869999995</v>
      </c>
      <c r="E20" s="42">
        <v>1310390</v>
      </c>
      <c r="F20" s="43">
        <v>67.551402155083593</v>
      </c>
      <c r="G20" s="44"/>
      <c r="H20" s="44"/>
      <c r="I20" s="42">
        <v>29968.028600000001</v>
      </c>
      <c r="J20" s="43">
        <v>3.38550325952792</v>
      </c>
      <c r="K20" s="44"/>
      <c r="L20" s="44"/>
      <c r="M20" s="44"/>
      <c r="N20" s="42">
        <v>4537504.9541999996</v>
      </c>
      <c r="O20" s="42">
        <v>114310253.4289</v>
      </c>
      <c r="P20" s="42">
        <v>34922</v>
      </c>
      <c r="Q20" s="44"/>
      <c r="R20" s="44"/>
      <c r="S20" s="42">
        <v>25.347540767997302</v>
      </c>
      <c r="T20" s="44"/>
      <c r="U20" s="45"/>
    </row>
    <row r="21" spans="1:21" ht="12" thickBot="1">
      <c r="A21" s="70"/>
      <c r="B21" s="59" t="s">
        <v>19</v>
      </c>
      <c r="C21" s="60"/>
      <c r="D21" s="42">
        <v>295111.35810000001</v>
      </c>
      <c r="E21" s="42">
        <v>362409</v>
      </c>
      <c r="F21" s="43">
        <v>81.430471677027896</v>
      </c>
      <c r="G21" s="44"/>
      <c r="H21" s="44"/>
      <c r="I21" s="42">
        <v>39013.489099999999</v>
      </c>
      <c r="J21" s="43">
        <v>13.2199212362338</v>
      </c>
      <c r="K21" s="44"/>
      <c r="L21" s="44"/>
      <c r="M21" s="44"/>
      <c r="N21" s="42">
        <v>1357520.1825000001</v>
      </c>
      <c r="O21" s="42">
        <v>40876236.526900001</v>
      </c>
      <c r="P21" s="42">
        <v>28919</v>
      </c>
      <c r="Q21" s="44"/>
      <c r="R21" s="44"/>
      <c r="S21" s="42">
        <v>10.204756668626199</v>
      </c>
      <c r="T21" s="44"/>
      <c r="U21" s="45"/>
    </row>
    <row r="22" spans="1:21" ht="12" thickBot="1">
      <c r="A22" s="70"/>
      <c r="B22" s="59" t="s">
        <v>20</v>
      </c>
      <c r="C22" s="60"/>
      <c r="D22" s="42">
        <v>816801.92099999997</v>
      </c>
      <c r="E22" s="42">
        <v>990397</v>
      </c>
      <c r="F22" s="43">
        <v>82.472172371281403</v>
      </c>
      <c r="G22" s="44"/>
      <c r="H22" s="44"/>
      <c r="I22" s="42">
        <v>108855.6002</v>
      </c>
      <c r="J22" s="43">
        <v>13.327049973967901</v>
      </c>
      <c r="K22" s="44"/>
      <c r="L22" s="44"/>
      <c r="M22" s="44"/>
      <c r="N22" s="42">
        <v>4084490.2316000001</v>
      </c>
      <c r="O22" s="42">
        <v>143560655.91370001</v>
      </c>
      <c r="P22" s="42">
        <v>56063</v>
      </c>
      <c r="Q22" s="44"/>
      <c r="R22" s="44"/>
      <c r="S22" s="42">
        <v>14.5693580614666</v>
      </c>
      <c r="T22" s="44"/>
      <c r="U22" s="45"/>
    </row>
    <row r="23" spans="1:21" ht="12" thickBot="1">
      <c r="A23" s="70"/>
      <c r="B23" s="59" t="s">
        <v>21</v>
      </c>
      <c r="C23" s="60"/>
      <c r="D23" s="42">
        <v>1800608.5151</v>
      </c>
      <c r="E23" s="42">
        <v>2209471</v>
      </c>
      <c r="F23" s="43">
        <v>81.495005596362205</v>
      </c>
      <c r="G23" s="44"/>
      <c r="H23" s="44"/>
      <c r="I23" s="42">
        <v>194105.4546</v>
      </c>
      <c r="J23" s="43">
        <v>10.7799920400365</v>
      </c>
      <c r="K23" s="44"/>
      <c r="L23" s="44"/>
      <c r="M23" s="44"/>
      <c r="N23" s="42">
        <v>11088591.599300001</v>
      </c>
      <c r="O23" s="42">
        <v>300087971.8495</v>
      </c>
      <c r="P23" s="42">
        <v>65701</v>
      </c>
      <c r="Q23" s="44"/>
      <c r="R23" s="44"/>
      <c r="S23" s="42">
        <v>27.4061051597388</v>
      </c>
      <c r="T23" s="44"/>
      <c r="U23" s="45"/>
    </row>
    <row r="24" spans="1:21" ht="12" thickBot="1">
      <c r="A24" s="70"/>
      <c r="B24" s="59" t="s">
        <v>22</v>
      </c>
      <c r="C24" s="60"/>
      <c r="D24" s="42">
        <v>275531.22779999999</v>
      </c>
      <c r="E24" s="42">
        <v>310122</v>
      </c>
      <c r="F24" s="43">
        <v>88.846075995898403</v>
      </c>
      <c r="G24" s="44"/>
      <c r="H24" s="44"/>
      <c r="I24" s="42">
        <v>16982.314200000001</v>
      </c>
      <c r="J24" s="43">
        <v>6.1634807551930102</v>
      </c>
      <c r="K24" s="44"/>
      <c r="L24" s="44"/>
      <c r="M24" s="44"/>
      <c r="N24" s="42">
        <v>1209266.5441999999</v>
      </c>
      <c r="O24" s="42">
        <v>34939785.372299999</v>
      </c>
      <c r="P24" s="42">
        <v>32498</v>
      </c>
      <c r="Q24" s="44"/>
      <c r="R24" s="44"/>
      <c r="S24" s="42">
        <v>8.4784056803495602</v>
      </c>
      <c r="T24" s="44"/>
      <c r="U24" s="45"/>
    </row>
    <row r="25" spans="1:21" ht="12" thickBot="1">
      <c r="A25" s="70"/>
      <c r="B25" s="59" t="s">
        <v>23</v>
      </c>
      <c r="C25" s="60"/>
      <c r="D25" s="42">
        <v>205754.27530000001</v>
      </c>
      <c r="E25" s="42">
        <v>195132</v>
      </c>
      <c r="F25" s="43">
        <v>105.443635744009</v>
      </c>
      <c r="G25" s="44"/>
      <c r="H25" s="44"/>
      <c r="I25" s="42">
        <v>22102.516599999999</v>
      </c>
      <c r="J25" s="43">
        <v>10.7421906873009</v>
      </c>
      <c r="K25" s="44"/>
      <c r="L25" s="44"/>
      <c r="M25" s="44"/>
      <c r="N25" s="42">
        <v>856569.91960000002</v>
      </c>
      <c r="O25" s="42">
        <v>25636725.001800001</v>
      </c>
      <c r="P25" s="42">
        <v>17247</v>
      </c>
      <c r="Q25" s="44"/>
      <c r="R25" s="44"/>
      <c r="S25" s="42">
        <v>11.929858833420299</v>
      </c>
      <c r="T25" s="44"/>
      <c r="U25" s="45"/>
    </row>
    <row r="26" spans="1:21" ht="12" thickBot="1">
      <c r="A26" s="70"/>
      <c r="B26" s="59" t="s">
        <v>24</v>
      </c>
      <c r="C26" s="60"/>
      <c r="D26" s="42">
        <v>376396.23050000001</v>
      </c>
      <c r="E26" s="42">
        <v>457081</v>
      </c>
      <c r="F26" s="43">
        <v>82.347818111013098</v>
      </c>
      <c r="G26" s="44"/>
      <c r="H26" s="44"/>
      <c r="I26" s="42">
        <v>81207.903999999995</v>
      </c>
      <c r="J26" s="43">
        <v>21.575110859140199</v>
      </c>
      <c r="K26" s="44"/>
      <c r="L26" s="44"/>
      <c r="M26" s="44"/>
      <c r="N26" s="42">
        <v>1740860.6017</v>
      </c>
      <c r="O26" s="42">
        <v>66413365.077200003</v>
      </c>
      <c r="P26" s="42">
        <v>28812</v>
      </c>
      <c r="Q26" s="44"/>
      <c r="R26" s="44"/>
      <c r="S26" s="42">
        <v>13.0638702797446</v>
      </c>
      <c r="T26" s="44"/>
      <c r="U26" s="45"/>
    </row>
    <row r="27" spans="1:21" ht="12" thickBot="1">
      <c r="A27" s="70"/>
      <c r="B27" s="59" t="s">
        <v>25</v>
      </c>
      <c r="C27" s="60"/>
      <c r="D27" s="42">
        <v>289053.26669999998</v>
      </c>
      <c r="E27" s="42">
        <v>283284</v>
      </c>
      <c r="F27" s="43">
        <v>102.036566378617</v>
      </c>
      <c r="G27" s="44"/>
      <c r="H27" s="44"/>
      <c r="I27" s="42">
        <v>83900.045499999993</v>
      </c>
      <c r="J27" s="43">
        <v>29.0258077543463</v>
      </c>
      <c r="K27" s="44"/>
      <c r="L27" s="44"/>
      <c r="M27" s="44"/>
      <c r="N27" s="42">
        <v>1270421.8644999999</v>
      </c>
      <c r="O27" s="42">
        <v>29580709.236499999</v>
      </c>
      <c r="P27" s="42">
        <v>39668</v>
      </c>
      <c r="Q27" s="44"/>
      <c r="R27" s="44"/>
      <c r="S27" s="42">
        <v>7.2868122088333198</v>
      </c>
      <c r="T27" s="44"/>
      <c r="U27" s="45"/>
    </row>
    <row r="28" spans="1:21" ht="12" thickBot="1">
      <c r="A28" s="70"/>
      <c r="B28" s="59" t="s">
        <v>26</v>
      </c>
      <c r="C28" s="60"/>
      <c r="D28" s="42">
        <v>928082.80649999995</v>
      </c>
      <c r="E28" s="42">
        <v>841389</v>
      </c>
      <c r="F28" s="43">
        <v>110.30365342309</v>
      </c>
      <c r="G28" s="44"/>
      <c r="H28" s="44"/>
      <c r="I28" s="42">
        <v>64042.397499999999</v>
      </c>
      <c r="J28" s="43">
        <v>6.9005046803439498</v>
      </c>
      <c r="K28" s="44"/>
      <c r="L28" s="44"/>
      <c r="M28" s="44"/>
      <c r="N28" s="42">
        <v>3846427.5249999999</v>
      </c>
      <c r="O28" s="42">
        <v>101118910.5131</v>
      </c>
      <c r="P28" s="42">
        <v>52216</v>
      </c>
      <c r="Q28" s="44"/>
      <c r="R28" s="44"/>
      <c r="S28" s="42">
        <v>17.773916165543099</v>
      </c>
      <c r="T28" s="44"/>
      <c r="U28" s="45"/>
    </row>
    <row r="29" spans="1:21" ht="12" thickBot="1">
      <c r="A29" s="70"/>
      <c r="B29" s="59" t="s">
        <v>27</v>
      </c>
      <c r="C29" s="60"/>
      <c r="D29" s="42">
        <v>698432.76150000002</v>
      </c>
      <c r="E29" s="42">
        <v>677622</v>
      </c>
      <c r="F29" s="43">
        <v>103.071146081444</v>
      </c>
      <c r="G29" s="44"/>
      <c r="H29" s="44"/>
      <c r="I29" s="42">
        <v>116536.46030000001</v>
      </c>
      <c r="J29" s="43">
        <v>16.685422953201499</v>
      </c>
      <c r="K29" s="44"/>
      <c r="L29" s="44"/>
      <c r="M29" s="44"/>
      <c r="N29" s="42">
        <v>2895576.0441000001</v>
      </c>
      <c r="O29" s="42">
        <v>72724609.099199995</v>
      </c>
      <c r="P29" s="42">
        <v>104509</v>
      </c>
      <c r="Q29" s="44"/>
      <c r="R29" s="44"/>
      <c r="S29" s="42">
        <v>6.6829915270455196</v>
      </c>
      <c r="T29" s="44"/>
      <c r="U29" s="45"/>
    </row>
    <row r="30" spans="1:21" ht="12" thickBot="1">
      <c r="A30" s="70"/>
      <c r="B30" s="59" t="s">
        <v>28</v>
      </c>
      <c r="C30" s="60"/>
      <c r="D30" s="42">
        <v>920133.64690000005</v>
      </c>
      <c r="E30" s="42">
        <v>987891</v>
      </c>
      <c r="F30" s="43">
        <v>93.141211621525002</v>
      </c>
      <c r="G30" s="44"/>
      <c r="H30" s="44"/>
      <c r="I30" s="42">
        <v>165704.37150000001</v>
      </c>
      <c r="J30" s="43">
        <v>18.0087286296149</v>
      </c>
      <c r="K30" s="44"/>
      <c r="L30" s="44"/>
      <c r="M30" s="44"/>
      <c r="N30" s="42">
        <v>4250091.5652000001</v>
      </c>
      <c r="O30" s="42">
        <v>145473462.31369999</v>
      </c>
      <c r="P30" s="42">
        <v>64978</v>
      </c>
      <c r="Q30" s="44"/>
      <c r="R30" s="44"/>
      <c r="S30" s="42">
        <v>14.160695110652799</v>
      </c>
      <c r="T30" s="44"/>
      <c r="U30" s="45"/>
    </row>
    <row r="31" spans="1:21" ht="12" thickBot="1">
      <c r="A31" s="70"/>
      <c r="B31" s="59" t="s">
        <v>29</v>
      </c>
      <c r="C31" s="60"/>
      <c r="D31" s="42">
        <v>667755.56499999994</v>
      </c>
      <c r="E31" s="42">
        <v>810511</v>
      </c>
      <c r="F31" s="43">
        <v>82.386983643652002</v>
      </c>
      <c r="G31" s="44"/>
      <c r="H31" s="44"/>
      <c r="I31" s="42">
        <v>41604.387699999999</v>
      </c>
      <c r="J31" s="43">
        <v>6.2304816134329002</v>
      </c>
      <c r="K31" s="44"/>
      <c r="L31" s="44"/>
      <c r="M31" s="44"/>
      <c r="N31" s="42">
        <v>3322151.4451000001</v>
      </c>
      <c r="O31" s="42">
        <v>111295852.12800001</v>
      </c>
      <c r="P31" s="42">
        <v>31161</v>
      </c>
      <c r="Q31" s="44"/>
      <c r="R31" s="44"/>
      <c r="S31" s="42">
        <v>21.4292084657103</v>
      </c>
      <c r="T31" s="44"/>
      <c r="U31" s="45"/>
    </row>
    <row r="32" spans="1:21" ht="12" thickBot="1">
      <c r="A32" s="70"/>
      <c r="B32" s="59" t="s">
        <v>30</v>
      </c>
      <c r="C32" s="60"/>
      <c r="D32" s="42">
        <v>128480.4512</v>
      </c>
      <c r="E32" s="42">
        <v>133420</v>
      </c>
      <c r="F32" s="43">
        <v>96.297744865837203</v>
      </c>
      <c r="G32" s="44"/>
      <c r="H32" s="44"/>
      <c r="I32" s="42">
        <v>33216.886899999998</v>
      </c>
      <c r="J32" s="43">
        <v>25.853650566880901</v>
      </c>
      <c r="K32" s="44"/>
      <c r="L32" s="44"/>
      <c r="M32" s="44"/>
      <c r="N32" s="42">
        <v>561302.32860000001</v>
      </c>
      <c r="O32" s="42">
        <v>17314181.864500001</v>
      </c>
      <c r="P32" s="42">
        <v>28302</v>
      </c>
      <c r="Q32" s="44"/>
      <c r="R32" s="44"/>
      <c r="S32" s="42">
        <v>4.5396244505688603</v>
      </c>
      <c r="T32" s="44"/>
      <c r="U32" s="45"/>
    </row>
    <row r="33" spans="1:21" ht="12" thickBot="1">
      <c r="A33" s="70"/>
      <c r="B33" s="59" t="s">
        <v>31</v>
      </c>
      <c r="C33" s="60"/>
      <c r="D33" s="42">
        <v>48.7181</v>
      </c>
      <c r="E33" s="44"/>
      <c r="F33" s="44"/>
      <c r="G33" s="44"/>
      <c r="H33" s="44"/>
      <c r="I33" s="42">
        <v>10.222099999999999</v>
      </c>
      <c r="J33" s="43">
        <v>20.982140108091201</v>
      </c>
      <c r="K33" s="44"/>
      <c r="L33" s="44"/>
      <c r="M33" s="44"/>
      <c r="N33" s="42">
        <v>221.53890000000001</v>
      </c>
      <c r="O33" s="42">
        <v>14429.795</v>
      </c>
      <c r="P33" s="42">
        <v>11</v>
      </c>
      <c r="Q33" s="44"/>
      <c r="R33" s="44"/>
      <c r="S33" s="42">
        <v>4.4289181818181804</v>
      </c>
      <c r="T33" s="44"/>
      <c r="U33" s="45"/>
    </row>
    <row r="34" spans="1:21" ht="12" thickBot="1">
      <c r="A34" s="70"/>
      <c r="B34" s="59" t="s">
        <v>40</v>
      </c>
      <c r="C34" s="6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5"/>
    </row>
    <row r="35" spans="1:21" ht="12" thickBot="1">
      <c r="A35" s="70"/>
      <c r="B35" s="59" t="s">
        <v>32</v>
      </c>
      <c r="C35" s="60"/>
      <c r="D35" s="42">
        <v>156789.103</v>
      </c>
      <c r="E35" s="42">
        <v>152787</v>
      </c>
      <c r="F35" s="43">
        <v>102.619400210751</v>
      </c>
      <c r="G35" s="44"/>
      <c r="H35" s="44"/>
      <c r="I35" s="42">
        <v>19404.455999999998</v>
      </c>
      <c r="J35" s="43">
        <v>12.3761509114572</v>
      </c>
      <c r="K35" s="44"/>
      <c r="L35" s="44"/>
      <c r="M35" s="44"/>
      <c r="N35" s="42">
        <v>676900.26780000003</v>
      </c>
      <c r="O35" s="42">
        <v>14051038.9592</v>
      </c>
      <c r="P35" s="42">
        <v>13741</v>
      </c>
      <c r="Q35" s="44"/>
      <c r="R35" s="44"/>
      <c r="S35" s="42">
        <v>11.4103124226767</v>
      </c>
      <c r="T35" s="44"/>
      <c r="U35" s="45"/>
    </row>
    <row r="36" spans="1:21" ht="12" customHeight="1" thickBot="1">
      <c r="A36" s="70"/>
      <c r="B36" s="59" t="s">
        <v>41</v>
      </c>
      <c r="C36" s="60"/>
      <c r="D36" s="44"/>
      <c r="E36" s="42">
        <v>575471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1:21" ht="12" thickBot="1">
      <c r="A37" s="70"/>
      <c r="B37" s="59" t="s">
        <v>42</v>
      </c>
      <c r="C37" s="60"/>
      <c r="D37" s="44"/>
      <c r="E37" s="42">
        <v>206602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1:21" ht="12" thickBot="1">
      <c r="A38" s="70"/>
      <c r="B38" s="59" t="s">
        <v>43</v>
      </c>
      <c r="C38" s="60"/>
      <c r="D38" s="44"/>
      <c r="E38" s="42">
        <v>222566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1:21" ht="12" customHeight="1" thickBot="1">
      <c r="A39" s="70"/>
      <c r="B39" s="59" t="s">
        <v>33</v>
      </c>
      <c r="C39" s="60"/>
      <c r="D39" s="42">
        <v>326372.65100000001</v>
      </c>
      <c r="E39" s="42">
        <v>398853</v>
      </c>
      <c r="F39" s="43">
        <v>81.827803977906697</v>
      </c>
      <c r="G39" s="44"/>
      <c r="H39" s="44"/>
      <c r="I39" s="42">
        <v>18815.7444</v>
      </c>
      <c r="J39" s="43">
        <v>5.7651106311600797</v>
      </c>
      <c r="K39" s="44"/>
      <c r="L39" s="44"/>
      <c r="M39" s="44"/>
      <c r="N39" s="42">
        <v>1584075.2344</v>
      </c>
      <c r="O39" s="42">
        <v>41010156.4705</v>
      </c>
      <c r="P39" s="42">
        <v>492</v>
      </c>
      <c r="Q39" s="44"/>
      <c r="R39" s="44"/>
      <c r="S39" s="42">
        <v>663.35904674796802</v>
      </c>
      <c r="T39" s="44"/>
      <c r="U39" s="45"/>
    </row>
    <row r="40" spans="1:21" ht="12" thickBot="1">
      <c r="A40" s="70"/>
      <c r="B40" s="59" t="s">
        <v>34</v>
      </c>
      <c r="C40" s="60"/>
      <c r="D40" s="42">
        <v>318207.59039999999</v>
      </c>
      <c r="E40" s="42">
        <v>415504</v>
      </c>
      <c r="F40" s="43">
        <v>76.583520351188</v>
      </c>
      <c r="G40" s="44"/>
      <c r="H40" s="44"/>
      <c r="I40" s="42">
        <v>24847.320100000001</v>
      </c>
      <c r="J40" s="43">
        <v>7.80852526766125</v>
      </c>
      <c r="K40" s="44"/>
      <c r="L40" s="44"/>
      <c r="M40" s="44"/>
      <c r="N40" s="42">
        <v>1606804.3058</v>
      </c>
      <c r="O40" s="42">
        <v>54966287.997500002</v>
      </c>
      <c r="P40" s="42">
        <v>1835</v>
      </c>
      <c r="Q40" s="44"/>
      <c r="R40" s="44"/>
      <c r="S40" s="42">
        <v>173.41013100817401</v>
      </c>
      <c r="T40" s="44"/>
      <c r="U40" s="45"/>
    </row>
    <row r="41" spans="1:21" ht="12" thickBot="1">
      <c r="A41" s="70"/>
      <c r="B41" s="59" t="s">
        <v>44</v>
      </c>
      <c r="C41" s="60"/>
      <c r="D41" s="44"/>
      <c r="E41" s="42">
        <v>185341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1:21" ht="12" thickBot="1">
      <c r="A42" s="70"/>
      <c r="B42" s="59" t="s">
        <v>45</v>
      </c>
      <c r="C42" s="60"/>
      <c r="D42" s="44"/>
      <c r="E42" s="42">
        <v>69479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1:21" ht="12" thickBot="1">
      <c r="A43" s="71"/>
      <c r="B43" s="59" t="s">
        <v>35</v>
      </c>
      <c r="C43" s="60"/>
      <c r="D43" s="46">
        <v>8112.9742999999999</v>
      </c>
      <c r="E43" s="47"/>
      <c r="F43" s="47"/>
      <c r="G43" s="47"/>
      <c r="H43" s="47"/>
      <c r="I43" s="46">
        <v>1595.8291999999999</v>
      </c>
      <c r="J43" s="48">
        <v>19.670088194412301</v>
      </c>
      <c r="K43" s="47"/>
      <c r="L43" s="47"/>
      <c r="M43" s="47"/>
      <c r="N43" s="46">
        <v>234744.83499999999</v>
      </c>
      <c r="O43" s="46">
        <v>4750903.3339999998</v>
      </c>
      <c r="P43" s="46">
        <v>24</v>
      </c>
      <c r="Q43" s="47"/>
      <c r="R43" s="47"/>
      <c r="S43" s="46">
        <v>338.04059583333299</v>
      </c>
      <c r="T43" s="47"/>
      <c r="U43" s="50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1" t="s">
        <v>53</v>
      </c>
      <c r="B1" s="52" t="s">
        <v>36</v>
      </c>
      <c r="C1" s="51" t="s">
        <v>37</v>
      </c>
      <c r="D1" s="51" t="s">
        <v>38</v>
      </c>
      <c r="E1" s="51" t="s">
        <v>39</v>
      </c>
      <c r="F1" s="51" t="s">
        <v>46</v>
      </c>
      <c r="G1" s="51" t="s">
        <v>39</v>
      </c>
      <c r="H1" s="51" t="s">
        <v>47</v>
      </c>
    </row>
    <row r="2" spans="1:8" ht="14.25">
      <c r="A2" s="53">
        <v>1</v>
      </c>
      <c r="B2" s="54">
        <v>12</v>
      </c>
      <c r="C2" s="53">
        <v>51114</v>
      </c>
      <c r="D2" s="53">
        <v>542034.92521538504</v>
      </c>
      <c r="E2" s="53">
        <v>425367.35534359002</v>
      </c>
      <c r="F2" s="53">
        <v>116667.569871795</v>
      </c>
      <c r="G2" s="53">
        <v>425367.35534359002</v>
      </c>
      <c r="H2" s="53">
        <v>0.215239949391518</v>
      </c>
    </row>
    <row r="3" spans="1:8" ht="14.25">
      <c r="A3" s="53">
        <v>2</v>
      </c>
      <c r="B3" s="54">
        <v>13</v>
      </c>
      <c r="C3" s="53">
        <v>18399.098000000002</v>
      </c>
      <c r="D3" s="53">
        <v>98008.9673261024</v>
      </c>
      <c r="E3" s="53">
        <v>84931.265210785903</v>
      </c>
      <c r="F3" s="53">
        <v>13077.702115316501</v>
      </c>
      <c r="G3" s="53">
        <v>84931.265210785903</v>
      </c>
      <c r="H3" s="53">
        <v>0.133433730321874</v>
      </c>
    </row>
    <row r="4" spans="1:8" ht="14.25">
      <c r="A4" s="53">
        <v>3</v>
      </c>
      <c r="B4" s="54">
        <v>14</v>
      </c>
      <c r="C4" s="53">
        <v>101833</v>
      </c>
      <c r="D4" s="53">
        <v>92155.3374786325</v>
      </c>
      <c r="E4" s="53">
        <v>72444.557776068395</v>
      </c>
      <c r="F4" s="53">
        <v>19710.779702564101</v>
      </c>
      <c r="G4" s="53">
        <v>72444.557776068395</v>
      </c>
      <c r="H4" s="53">
        <v>0.21388646867181499</v>
      </c>
    </row>
    <row r="5" spans="1:8" ht="14.25">
      <c r="A5" s="53">
        <v>4</v>
      </c>
      <c r="B5" s="54">
        <v>15</v>
      </c>
      <c r="C5" s="53">
        <v>3132</v>
      </c>
      <c r="D5" s="53">
        <v>46950.499155343801</v>
      </c>
      <c r="E5" s="53">
        <v>37397.999163920998</v>
      </c>
      <c r="F5" s="53">
        <v>9552.4999914227392</v>
      </c>
      <c r="G5" s="53">
        <v>37397.999163920998</v>
      </c>
      <c r="H5" s="53">
        <v>0.203458965575992</v>
      </c>
    </row>
    <row r="6" spans="1:8" ht="14.25">
      <c r="A6" s="53">
        <v>5</v>
      </c>
      <c r="B6" s="54">
        <v>16</v>
      </c>
      <c r="C6" s="53">
        <v>3754</v>
      </c>
      <c r="D6" s="53">
        <v>219200.60782820499</v>
      </c>
      <c r="E6" s="53">
        <v>199645.179905128</v>
      </c>
      <c r="F6" s="53">
        <v>19555.427923076899</v>
      </c>
      <c r="G6" s="53">
        <v>199645.179905128</v>
      </c>
      <c r="H6" s="53">
        <v>8.9212471246444602E-2</v>
      </c>
    </row>
    <row r="7" spans="1:8" ht="14.25">
      <c r="A7" s="53">
        <v>6</v>
      </c>
      <c r="B7" s="54">
        <v>17</v>
      </c>
      <c r="C7" s="53">
        <v>18984</v>
      </c>
      <c r="D7" s="53">
        <v>253223.980819658</v>
      </c>
      <c r="E7" s="53">
        <v>189006.92223504299</v>
      </c>
      <c r="F7" s="53">
        <v>64217.058584615399</v>
      </c>
      <c r="G7" s="53">
        <v>189006.92223504299</v>
      </c>
      <c r="H7" s="53">
        <v>0.25359785584584799</v>
      </c>
    </row>
    <row r="8" spans="1:8" ht="14.25">
      <c r="A8" s="53">
        <v>7</v>
      </c>
      <c r="B8" s="54">
        <v>18</v>
      </c>
      <c r="C8" s="53">
        <v>62980</v>
      </c>
      <c r="D8" s="53">
        <v>226997.33110683801</v>
      </c>
      <c r="E8" s="53">
        <v>184431.91772393201</v>
      </c>
      <c r="F8" s="53">
        <v>42565.413382906001</v>
      </c>
      <c r="G8" s="53">
        <v>184431.91772393201</v>
      </c>
      <c r="H8" s="53">
        <v>0.187515038944984</v>
      </c>
    </row>
    <row r="9" spans="1:8" ht="14.25">
      <c r="A9" s="53">
        <v>8</v>
      </c>
      <c r="B9" s="54">
        <v>19</v>
      </c>
      <c r="C9" s="53">
        <v>33960</v>
      </c>
      <c r="D9" s="53">
        <v>105805.94245812</v>
      </c>
      <c r="E9" s="53">
        <v>86641.609594871799</v>
      </c>
      <c r="F9" s="53">
        <v>19164.332863247899</v>
      </c>
      <c r="G9" s="53">
        <v>86641.609594871799</v>
      </c>
      <c r="H9" s="53">
        <v>0.181127188303564</v>
      </c>
    </row>
    <row r="10" spans="1:8" ht="14.25">
      <c r="A10" s="53">
        <v>9</v>
      </c>
      <c r="B10" s="54">
        <v>21</v>
      </c>
      <c r="C10" s="53">
        <v>146032</v>
      </c>
      <c r="D10" s="53">
        <v>567938.70169999998</v>
      </c>
      <c r="E10" s="53">
        <v>545607.34230000002</v>
      </c>
      <c r="F10" s="53">
        <v>22331.359400000001</v>
      </c>
      <c r="G10" s="53">
        <v>545607.34230000002</v>
      </c>
      <c r="H10" s="53">
        <v>3.9320016989784198E-2</v>
      </c>
    </row>
    <row r="11" spans="1:8" ht="14.25">
      <c r="A11" s="53">
        <v>10</v>
      </c>
      <c r="B11" s="54">
        <v>22</v>
      </c>
      <c r="C11" s="53">
        <v>37081.279999999999</v>
      </c>
      <c r="D11" s="53">
        <v>654941.39944273501</v>
      </c>
      <c r="E11" s="53">
        <v>584150.57902820501</v>
      </c>
      <c r="F11" s="53">
        <v>70790.820414529895</v>
      </c>
      <c r="G11" s="53">
        <v>584150.57902820501</v>
      </c>
      <c r="H11" s="53">
        <v>0.108087258607813</v>
      </c>
    </row>
    <row r="12" spans="1:8" ht="14.25">
      <c r="A12" s="53">
        <v>11</v>
      </c>
      <c r="B12" s="54">
        <v>23</v>
      </c>
      <c r="C12" s="53">
        <v>163591.674</v>
      </c>
      <c r="D12" s="53">
        <v>1274549.3670999999</v>
      </c>
      <c r="E12" s="53">
        <v>1073562.2053</v>
      </c>
      <c r="F12" s="53">
        <v>200987.1618</v>
      </c>
      <c r="G12" s="53">
        <v>1073562.2053</v>
      </c>
      <c r="H12" s="53">
        <v>0.15769272418008301</v>
      </c>
    </row>
    <row r="13" spans="1:8" ht="14.25">
      <c r="A13" s="53">
        <v>12</v>
      </c>
      <c r="B13" s="54">
        <v>24</v>
      </c>
      <c r="C13" s="53">
        <v>19444</v>
      </c>
      <c r="D13" s="53">
        <v>770150.935508547</v>
      </c>
      <c r="E13" s="53">
        <v>729912.05599658098</v>
      </c>
      <c r="F13" s="53">
        <v>40238.879511965803</v>
      </c>
      <c r="G13" s="53">
        <v>729912.05599658098</v>
      </c>
      <c r="H13" s="53">
        <v>5.2248043411640098E-2</v>
      </c>
    </row>
    <row r="14" spans="1:8" ht="14.25">
      <c r="A14" s="53">
        <v>13</v>
      </c>
      <c r="B14" s="54">
        <v>25</v>
      </c>
      <c r="C14" s="53">
        <v>68987</v>
      </c>
      <c r="D14" s="53">
        <v>885186.82299999997</v>
      </c>
      <c r="E14" s="53">
        <v>855218.79009999998</v>
      </c>
      <c r="F14" s="53">
        <v>29968.032899999998</v>
      </c>
      <c r="G14" s="53">
        <v>855218.79009999998</v>
      </c>
      <c r="H14" s="53">
        <v>3.3855037288552103E-2</v>
      </c>
    </row>
    <row r="15" spans="1:8" ht="14.25">
      <c r="A15" s="53">
        <v>14</v>
      </c>
      <c r="B15" s="54">
        <v>26</v>
      </c>
      <c r="C15" s="53">
        <v>62297</v>
      </c>
      <c r="D15" s="53">
        <v>295111.278745919</v>
      </c>
      <c r="E15" s="53">
        <v>256097.86910944001</v>
      </c>
      <c r="F15" s="53">
        <v>39013.409636479802</v>
      </c>
      <c r="G15" s="53">
        <v>256097.86910944001</v>
      </c>
      <c r="H15" s="53">
        <v>0.132198978643812</v>
      </c>
    </row>
    <row r="16" spans="1:8" ht="14.25">
      <c r="A16" s="53">
        <v>15</v>
      </c>
      <c r="B16" s="54">
        <v>27</v>
      </c>
      <c r="C16" s="53">
        <v>136058.81</v>
      </c>
      <c r="D16" s="53">
        <v>816802.15009292006</v>
      </c>
      <c r="E16" s="53">
        <v>707946.31635398197</v>
      </c>
      <c r="F16" s="53">
        <v>108855.833738938</v>
      </c>
      <c r="G16" s="53">
        <v>707946.31635398197</v>
      </c>
      <c r="H16" s="53">
        <v>0.133270748279194</v>
      </c>
    </row>
    <row r="17" spans="1:8" ht="14.25">
      <c r="A17" s="53">
        <v>16</v>
      </c>
      <c r="B17" s="54">
        <v>29</v>
      </c>
      <c r="C17" s="53">
        <v>148620</v>
      </c>
      <c r="D17" s="53">
        <v>1800609.3853102601</v>
      </c>
      <c r="E17" s="53">
        <v>1606503.08816496</v>
      </c>
      <c r="F17" s="53">
        <v>194106.297145299</v>
      </c>
      <c r="G17" s="53">
        <v>1606503.08816496</v>
      </c>
      <c r="H17" s="53">
        <v>0.107800336224424</v>
      </c>
    </row>
    <row r="18" spans="1:8" ht="14.25">
      <c r="A18" s="53">
        <v>17</v>
      </c>
      <c r="B18" s="54">
        <v>31</v>
      </c>
      <c r="C18" s="53">
        <v>43081.1</v>
      </c>
      <c r="D18" s="53">
        <v>275531.24019901699</v>
      </c>
      <c r="E18" s="53">
        <v>258548.91150941601</v>
      </c>
      <c r="F18" s="53">
        <v>16982.328689600701</v>
      </c>
      <c r="G18" s="53">
        <v>258548.91150941601</v>
      </c>
      <c r="H18" s="53">
        <v>6.1634857366207697E-2</v>
      </c>
    </row>
    <row r="19" spans="1:8" ht="14.25">
      <c r="A19" s="53">
        <v>18</v>
      </c>
      <c r="B19" s="54">
        <v>32</v>
      </c>
      <c r="C19" s="53">
        <v>13016.584000000001</v>
      </c>
      <c r="D19" s="53">
        <v>205754.27557630301</v>
      </c>
      <c r="E19" s="53">
        <v>183651.75900742499</v>
      </c>
      <c r="F19" s="53">
        <v>22102.5165688774</v>
      </c>
      <c r="G19" s="53">
        <v>183651.75900742499</v>
      </c>
      <c r="H19" s="53">
        <v>0.107421906577493</v>
      </c>
    </row>
    <row r="20" spans="1:8" ht="14.25">
      <c r="A20" s="53">
        <v>19</v>
      </c>
      <c r="B20" s="54">
        <v>33</v>
      </c>
      <c r="C20" s="53">
        <v>34899.379000000001</v>
      </c>
      <c r="D20" s="53">
        <v>376396.21674246999</v>
      </c>
      <c r="E20" s="53">
        <v>295188.09892422502</v>
      </c>
      <c r="F20" s="53">
        <v>81208.117818245606</v>
      </c>
      <c r="G20" s="53">
        <v>295188.09892422502</v>
      </c>
      <c r="H20" s="53">
        <v>0.215751684544184</v>
      </c>
    </row>
    <row r="21" spans="1:8" ht="14.25">
      <c r="A21" s="53">
        <v>20</v>
      </c>
      <c r="B21" s="54">
        <v>34</v>
      </c>
      <c r="C21" s="53">
        <v>63158.826000000001</v>
      </c>
      <c r="D21" s="53">
        <v>289053.23589885002</v>
      </c>
      <c r="E21" s="53">
        <v>205153.21854757101</v>
      </c>
      <c r="F21" s="53">
        <v>83900.017351279399</v>
      </c>
      <c r="G21" s="53">
        <v>205153.21854757101</v>
      </c>
      <c r="H21" s="53">
        <v>0.29025801109052102</v>
      </c>
    </row>
    <row r="22" spans="1:8" ht="14.25">
      <c r="A22" s="53">
        <v>21</v>
      </c>
      <c r="B22" s="54">
        <v>35</v>
      </c>
      <c r="C22" s="53">
        <v>36011.116999999998</v>
      </c>
      <c r="D22" s="53">
        <v>928082.80690619501</v>
      </c>
      <c r="E22" s="53">
        <v>864040.39174327895</v>
      </c>
      <c r="F22" s="53">
        <v>64042.4151629158</v>
      </c>
      <c r="G22" s="53">
        <v>864040.39174327895</v>
      </c>
      <c r="H22" s="53">
        <v>6.9005065804854201E-2</v>
      </c>
    </row>
    <row r="23" spans="1:8" ht="14.25">
      <c r="A23" s="53">
        <v>22</v>
      </c>
      <c r="B23" s="54">
        <v>36</v>
      </c>
      <c r="C23" s="53">
        <v>123240.02800000001</v>
      </c>
      <c r="D23" s="53">
        <v>698432.76201327401</v>
      </c>
      <c r="E23" s="53">
        <v>581896.26623657101</v>
      </c>
      <c r="F23" s="53">
        <v>116536.495776703</v>
      </c>
      <c r="G23" s="53">
        <v>581896.26623657101</v>
      </c>
      <c r="H23" s="53">
        <v>0.16685428020412399</v>
      </c>
    </row>
    <row r="24" spans="1:8" ht="14.25">
      <c r="A24" s="53">
        <v>23</v>
      </c>
      <c r="B24" s="54">
        <v>37</v>
      </c>
      <c r="C24" s="53">
        <v>101836.76700000001</v>
      </c>
      <c r="D24" s="53">
        <v>920133.63312654896</v>
      </c>
      <c r="E24" s="53">
        <v>754429.27181755204</v>
      </c>
      <c r="F24" s="53">
        <v>165704.361308997</v>
      </c>
      <c r="G24" s="53">
        <v>754429.27181755204</v>
      </c>
      <c r="H24" s="53">
        <v>0.180087277916301</v>
      </c>
    </row>
    <row r="25" spans="1:8" ht="14.25">
      <c r="A25" s="53">
        <v>24</v>
      </c>
      <c r="B25" s="54">
        <v>38</v>
      </c>
      <c r="C25" s="53">
        <v>139752.639</v>
      </c>
      <c r="D25" s="53">
        <v>667755.49244513304</v>
      </c>
      <c r="E25" s="53">
        <v>626151.20061061904</v>
      </c>
      <c r="F25" s="53">
        <v>41604.2918345133</v>
      </c>
      <c r="G25" s="53">
        <v>626151.20061061904</v>
      </c>
      <c r="H25" s="53">
        <v>6.2304679340292803E-2</v>
      </c>
    </row>
    <row r="26" spans="1:8" ht="14.25">
      <c r="A26" s="53">
        <v>25</v>
      </c>
      <c r="B26" s="54">
        <v>39</v>
      </c>
      <c r="C26" s="53">
        <v>84266.304999999993</v>
      </c>
      <c r="D26" s="53">
        <v>128480.36680925</v>
      </c>
      <c r="E26" s="53">
        <v>95263.582374873105</v>
      </c>
      <c r="F26" s="53">
        <v>33216.784434377303</v>
      </c>
      <c r="G26" s="53">
        <v>95263.582374873105</v>
      </c>
      <c r="H26" s="53">
        <v>0.25853587796564198</v>
      </c>
    </row>
    <row r="27" spans="1:8" ht="14.25">
      <c r="A27" s="53">
        <v>26</v>
      </c>
      <c r="B27" s="54">
        <v>40</v>
      </c>
      <c r="C27" s="53">
        <v>15</v>
      </c>
      <c r="D27" s="53">
        <v>48.7179</v>
      </c>
      <c r="E27" s="53">
        <v>38.496000000000002</v>
      </c>
      <c r="F27" s="53">
        <v>10.2219</v>
      </c>
      <c r="G27" s="53">
        <v>38.496000000000002</v>
      </c>
      <c r="H27" s="53">
        <v>0.20981815718657801</v>
      </c>
    </row>
    <row r="28" spans="1:8" ht="14.25">
      <c r="A28" s="53">
        <v>27</v>
      </c>
      <c r="B28" s="54">
        <v>42</v>
      </c>
      <c r="C28" s="53">
        <v>10878.933000000001</v>
      </c>
      <c r="D28" s="53">
        <v>156789.10250000001</v>
      </c>
      <c r="E28" s="53">
        <v>137384.65169999999</v>
      </c>
      <c r="F28" s="53">
        <v>19404.450799999999</v>
      </c>
      <c r="G28" s="53">
        <v>137384.65169999999</v>
      </c>
      <c r="H28" s="53">
        <v>0.123761476343676</v>
      </c>
    </row>
    <row r="29" spans="1:8" ht="14.25">
      <c r="A29" s="53">
        <v>28</v>
      </c>
      <c r="B29" s="54">
        <v>75</v>
      </c>
      <c r="C29" s="53">
        <v>504</v>
      </c>
      <c r="D29" s="53">
        <v>326372.64957265003</v>
      </c>
      <c r="E29" s="53">
        <v>307556.90769230801</v>
      </c>
      <c r="F29" s="53">
        <v>18815.741880341899</v>
      </c>
      <c r="G29" s="53">
        <v>307556.90769230801</v>
      </c>
      <c r="H29" s="53">
        <v>5.7651098843543101E-2</v>
      </c>
    </row>
    <row r="30" spans="1:8" ht="14.25">
      <c r="A30" s="53">
        <v>29</v>
      </c>
      <c r="B30" s="54">
        <v>76</v>
      </c>
      <c r="C30" s="53">
        <v>1900</v>
      </c>
      <c r="D30" s="53">
        <v>318207.58545128198</v>
      </c>
      <c r="E30" s="53">
        <v>293360.27301965799</v>
      </c>
      <c r="F30" s="53">
        <v>24847.312431623901</v>
      </c>
      <c r="G30" s="53">
        <v>293360.27301965799</v>
      </c>
      <c r="H30" s="53">
        <v>7.8085229792324004E-2</v>
      </c>
    </row>
    <row r="31" spans="1:8" ht="14.25">
      <c r="A31" s="53">
        <v>30</v>
      </c>
      <c r="B31" s="54">
        <v>99</v>
      </c>
      <c r="C31" s="53">
        <v>24</v>
      </c>
      <c r="D31" s="53">
        <v>8112.9743589743603</v>
      </c>
      <c r="E31" s="53">
        <v>6517.1452991452998</v>
      </c>
      <c r="F31" s="53">
        <v>1595.82905982906</v>
      </c>
      <c r="G31" s="53">
        <v>6517.1452991452998</v>
      </c>
      <c r="H31" s="53">
        <v>0.19670086323689601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2013-09-05T09:35:19Z</dcterms:modified>
</cp:coreProperties>
</file>