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<sst xmlns="http://schemas.openxmlformats.org/spreadsheetml/2006/main" count="114" uniqueCount="71">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</sst>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137" Type="http://schemas.openxmlformats.org/officeDocument/2006/relationships/hyperlink" Target="cid:dc21ce9c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53" Type="http://schemas.openxmlformats.org/officeDocument/2006/relationships/hyperlink" Target="cid:ed7946d5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4" t="s">
        <v>4</v>
      </c>
      <c r="D2" s="54"/>
      <c r="E2" s="13"/>
      <c r="F2" s="24"/>
      <c r="G2" s="14"/>
      <c r="H2" s="24"/>
      <c r="I2" s="20"/>
      <c r="J2" s="21"/>
      <c r="K2" s="22"/>
      <c r="L2" s="22"/>
    </row>
    <row r="3" spans="1:12">
      <c r="A3" s="55" t="s">
        <v>5</v>
      </c>
      <c r="B3" s="55"/>
      <c r="C3" s="55"/>
      <c r="D3" s="55"/>
      <c r="E3" s="15">
        <f>RA!D7</f>
        <v>15626856.0877</v>
      </c>
      <c r="F3" s="25">
        <f>RA!I7</f>
        <v>1731829.2683000001</v>
      </c>
      <c r="G3" s="16">
        <f>E3-F3</f>
        <v>13895026.819399999</v>
      </c>
      <c r="H3" s="27">
        <f>RA!J7</f>
        <v>11.082390844202701</v>
      </c>
      <c r="I3" s="20">
        <f>SUM(I4:I39)</f>
        <v>15626859.772162741</v>
      </c>
      <c r="J3" s="21">
        <f>SUM(J4:J39)</f>
        <v>13895026.804226037</v>
      </c>
      <c r="K3" s="22">
        <f>E3-I3</f>
        <v>-3.6844627410173416</v>
      </c>
      <c r="L3" s="22">
        <f>G3-J3</f>
        <v>1.5173962339758873E-2</v>
      </c>
    </row>
    <row r="4" spans="1:12">
      <c r="A4" s="56">
        <f>RA!A8</f>
        <v>41522</v>
      </c>
      <c r="B4" s="12">
        <v>12</v>
      </c>
      <c r="C4" s="53" t="s">
        <v>6</v>
      </c>
      <c r="D4" s="53"/>
      <c r="E4" s="15">
        <f>RA!D8</f>
        <v>590964.59030000004</v>
      </c>
      <c r="F4" s="25">
        <f>RA!I8</f>
        <v>122600.0932</v>
      </c>
      <c r="G4" s="16">
        <f t="shared" ref="G4:G39" si="0">E4-F4</f>
        <v>468364.49710000004</v>
      </c>
      <c r="H4" s="27">
        <f>RA!J8</f>
        <v>20.745759595809702</v>
      </c>
      <c r="I4" s="20">
        <f>VLOOKUP(B4,RMS!B:D,3,FALSE)</f>
        <v>590965.13497435895</v>
      </c>
      <c r="J4" s="21">
        <f>VLOOKUP(B4,RMS!B:E,4,FALSE)</f>
        <v>468364.49401452998</v>
      </c>
      <c r="K4" s="22">
        <f t="shared" ref="K4:K39" si="1">E4-I4</f>
        <v>-0.54467435891274363</v>
      </c>
      <c r="L4" s="22">
        <f t="shared" ref="L4:L39" si="2">G4-J4</f>
        <v>3.0854700598865747E-3</v>
      </c>
    </row>
    <row r="5" spans="1:12">
      <c r="A5" s="56"/>
      <c r="B5" s="12">
        <v>13</v>
      </c>
      <c r="C5" s="53" t="s">
        <v>7</v>
      </c>
      <c r="D5" s="53"/>
      <c r="E5" s="15">
        <f>RA!D9</f>
        <v>95604.086299999995</v>
      </c>
      <c r="F5" s="25">
        <f>RA!I9</f>
        <v>13464.7428</v>
      </c>
      <c r="G5" s="16">
        <f t="shared" si="0"/>
        <v>82139.343499999988</v>
      </c>
      <c r="H5" s="27">
        <f>RA!J9</f>
        <v>14.083856999321601</v>
      </c>
      <c r="I5" s="20">
        <f>VLOOKUP(B5,RMS!B:D,3,FALSE)</f>
        <v>95604.105008191502</v>
      </c>
      <c r="J5" s="21">
        <f>VLOOKUP(B5,RMS!B:E,4,FALSE)</f>
        <v>82139.3428607065</v>
      </c>
      <c r="K5" s="22">
        <f t="shared" si="1"/>
        <v>-1.8708191506448202E-2</v>
      </c>
      <c r="L5" s="22">
        <f t="shared" si="2"/>
        <v>6.3929348834790289E-4</v>
      </c>
    </row>
    <row r="6" spans="1:12">
      <c r="A6" s="56"/>
      <c r="B6" s="12">
        <v>14</v>
      </c>
      <c r="C6" s="53" t="s">
        <v>8</v>
      </c>
      <c r="D6" s="53"/>
      <c r="E6" s="15">
        <f>RA!D10</f>
        <v>93210.951499999996</v>
      </c>
      <c r="F6" s="25">
        <f>RA!I10</f>
        <v>21586.280900000002</v>
      </c>
      <c r="G6" s="16">
        <f t="shared" si="0"/>
        <v>71624.670599999998</v>
      </c>
      <c r="H6" s="27">
        <f>RA!J10</f>
        <v>23.1585243500062</v>
      </c>
      <c r="I6" s="20">
        <f>VLOOKUP(B6,RMS!B:D,3,FALSE)</f>
        <v>93213.047865811997</v>
      </c>
      <c r="J6" s="21">
        <f>VLOOKUP(B6,RMS!B:E,4,FALSE)</f>
        <v>71624.670259829101</v>
      </c>
      <c r="K6" s="22">
        <f t="shared" si="1"/>
        <v>-2.0963658120017499</v>
      </c>
      <c r="L6" s="22">
        <f t="shared" si="2"/>
        <v>3.4017089637927711E-4</v>
      </c>
    </row>
    <row r="7" spans="1:12">
      <c r="A7" s="56"/>
      <c r="B7" s="12">
        <v>15</v>
      </c>
      <c r="C7" s="53" t="s">
        <v>9</v>
      </c>
      <c r="D7" s="53"/>
      <c r="E7" s="15">
        <f>RA!D11</f>
        <v>51728.940699999999</v>
      </c>
      <c r="F7" s="25">
        <f>RA!I11</f>
        <v>10833.641799999999</v>
      </c>
      <c r="G7" s="16">
        <f t="shared" si="0"/>
        <v>40895.298900000002</v>
      </c>
      <c r="H7" s="27">
        <f>RA!J11</f>
        <v>20.943096172854698</v>
      </c>
      <c r="I7" s="20">
        <f>VLOOKUP(B7,RMS!B:D,3,FALSE)</f>
        <v>51728.972755018498</v>
      </c>
      <c r="J7" s="21">
        <f>VLOOKUP(B7,RMS!B:E,4,FALSE)</f>
        <v>40895.298890386497</v>
      </c>
      <c r="K7" s="22">
        <f t="shared" si="1"/>
        <v>-3.2055018498795107E-2</v>
      </c>
      <c r="L7" s="22">
        <f t="shared" si="2"/>
        <v>9.6135045168921351E-6</v>
      </c>
    </row>
    <row r="8" spans="1:12">
      <c r="A8" s="56"/>
      <c r="B8" s="12">
        <v>16</v>
      </c>
      <c r="C8" s="53" t="s">
        <v>10</v>
      </c>
      <c r="D8" s="53"/>
      <c r="E8" s="15">
        <f>RA!D12</f>
        <v>280120.96909999999</v>
      </c>
      <c r="F8" s="25">
        <f>RA!I12</f>
        <v>27624.4977</v>
      </c>
      <c r="G8" s="16">
        <f t="shared" si="0"/>
        <v>252496.47139999998</v>
      </c>
      <c r="H8" s="27">
        <f>RA!J12</f>
        <v>9.8616314904074098</v>
      </c>
      <c r="I8" s="20">
        <f>VLOOKUP(B8,RMS!B:D,3,FALSE)</f>
        <v>280120.96465812001</v>
      </c>
      <c r="J8" s="21">
        <f>VLOOKUP(B8,RMS!B:E,4,FALSE)</f>
        <v>252496.476400855</v>
      </c>
      <c r="K8" s="22">
        <f t="shared" si="1"/>
        <v>4.4418799807317555E-3</v>
      </c>
      <c r="L8" s="22">
        <f t="shared" si="2"/>
        <v>-5.0008550169877708E-3</v>
      </c>
    </row>
    <row r="9" spans="1:12">
      <c r="A9" s="56"/>
      <c r="B9" s="12">
        <v>17</v>
      </c>
      <c r="C9" s="53" t="s">
        <v>11</v>
      </c>
      <c r="D9" s="53"/>
      <c r="E9" s="15">
        <f>RA!D13</f>
        <v>308530.43910000002</v>
      </c>
      <c r="F9" s="25">
        <f>RA!I13</f>
        <v>79026.253100000002</v>
      </c>
      <c r="G9" s="16">
        <f t="shared" si="0"/>
        <v>229504.18600000002</v>
      </c>
      <c r="H9" s="27">
        <f>RA!J13</f>
        <v>25.613762237049901</v>
      </c>
      <c r="I9" s="20">
        <f>VLOOKUP(B9,RMS!B:D,3,FALSE)</f>
        <v>308530.67661367502</v>
      </c>
      <c r="J9" s="21">
        <f>VLOOKUP(B9,RMS!B:E,4,FALSE)</f>
        <v>229504.185389744</v>
      </c>
      <c r="K9" s="22">
        <f t="shared" si="1"/>
        <v>-0.23751367500517517</v>
      </c>
      <c r="L9" s="22">
        <f t="shared" si="2"/>
        <v>6.1025601462461054E-4</v>
      </c>
    </row>
    <row r="10" spans="1:12">
      <c r="A10" s="56"/>
      <c r="B10" s="12">
        <v>18</v>
      </c>
      <c r="C10" s="53" t="s">
        <v>12</v>
      </c>
      <c r="D10" s="53"/>
      <c r="E10" s="15">
        <f>RA!D14</f>
        <v>255549.36319999999</v>
      </c>
      <c r="F10" s="25">
        <f>RA!I14</f>
        <v>46195.108099999998</v>
      </c>
      <c r="G10" s="16">
        <f t="shared" si="0"/>
        <v>209354.25510000001</v>
      </c>
      <c r="H10" s="27">
        <f>RA!J14</f>
        <v>18.076784665609399</v>
      </c>
      <c r="I10" s="20">
        <f>VLOOKUP(B10,RMS!B:D,3,FALSE)</f>
        <v>255549.333230769</v>
      </c>
      <c r="J10" s="21">
        <f>VLOOKUP(B10,RMS!B:E,4,FALSE)</f>
        <v>209354.25873247901</v>
      </c>
      <c r="K10" s="22">
        <f t="shared" si="1"/>
        <v>2.9969230992719531E-2</v>
      </c>
      <c r="L10" s="22">
        <f t="shared" si="2"/>
        <v>-3.6324789980426431E-3</v>
      </c>
    </row>
    <row r="11" spans="1:12">
      <c r="A11" s="56"/>
      <c r="B11" s="12">
        <v>19</v>
      </c>
      <c r="C11" s="53" t="s">
        <v>13</v>
      </c>
      <c r="D11" s="53"/>
      <c r="E11" s="15">
        <f>RA!D15</f>
        <v>136738.37210000001</v>
      </c>
      <c r="F11" s="25">
        <f>RA!I15</f>
        <v>25814.8158</v>
      </c>
      <c r="G11" s="16">
        <f t="shared" si="0"/>
        <v>110923.55630000001</v>
      </c>
      <c r="H11" s="27">
        <f>RA!J15</f>
        <v>18.8789842993897</v>
      </c>
      <c r="I11" s="20">
        <f>VLOOKUP(B11,RMS!B:D,3,FALSE)</f>
        <v>136738.40337948699</v>
      </c>
      <c r="J11" s="21">
        <f>VLOOKUP(B11,RMS!B:E,4,FALSE)</f>
        <v>110923.555782051</v>
      </c>
      <c r="K11" s="22">
        <f t="shared" si="1"/>
        <v>-3.1279486982384697E-2</v>
      </c>
      <c r="L11" s="22">
        <f t="shared" si="2"/>
        <v>5.179490108275786E-4</v>
      </c>
    </row>
    <row r="12" spans="1:12">
      <c r="A12" s="56"/>
      <c r="B12" s="12">
        <v>21</v>
      </c>
      <c r="C12" s="53" t="s">
        <v>14</v>
      </c>
      <c r="D12" s="53"/>
      <c r="E12" s="15">
        <f>RA!D16</f>
        <v>567203.20620000002</v>
      </c>
      <c r="F12" s="25">
        <f>RA!I16</f>
        <v>45345.387600000002</v>
      </c>
      <c r="G12" s="16">
        <f t="shared" si="0"/>
        <v>521857.8186</v>
      </c>
      <c r="H12" s="27">
        <f>RA!J16</f>
        <v>7.99455770072126</v>
      </c>
      <c r="I12" s="20">
        <f>VLOOKUP(B12,RMS!B:D,3,FALSE)</f>
        <v>567203.02289999998</v>
      </c>
      <c r="J12" s="21">
        <f>VLOOKUP(B12,RMS!B:E,4,FALSE)</f>
        <v>521857.8186</v>
      </c>
      <c r="K12" s="22">
        <f t="shared" si="1"/>
        <v>0.18330000003334135</v>
      </c>
      <c r="L12" s="22">
        <f t="shared" si="2"/>
        <v>0</v>
      </c>
    </row>
    <row r="13" spans="1:12">
      <c r="A13" s="56"/>
      <c r="B13" s="12">
        <v>22</v>
      </c>
      <c r="C13" s="53" t="s">
        <v>15</v>
      </c>
      <c r="D13" s="53"/>
      <c r="E13" s="15">
        <f>RA!D17</f>
        <v>762784.97349999996</v>
      </c>
      <c r="F13" s="25">
        <f>RA!I17</f>
        <v>61704.880700000002</v>
      </c>
      <c r="G13" s="16">
        <f t="shared" si="0"/>
        <v>701080.09279999998</v>
      </c>
      <c r="H13" s="27">
        <f>RA!J17</f>
        <v>8.0894200651161601</v>
      </c>
      <c r="I13" s="20">
        <f>VLOOKUP(B13,RMS!B:D,3,FALSE)</f>
        <v>762785.014976923</v>
      </c>
      <c r="J13" s="21">
        <f>VLOOKUP(B13,RMS!B:E,4,FALSE)</f>
        <v>701080.09535812004</v>
      </c>
      <c r="K13" s="22">
        <f t="shared" si="1"/>
        <v>-4.1476923041045666E-2</v>
      </c>
      <c r="L13" s="22">
        <f t="shared" si="2"/>
        <v>-2.5581200607120991E-3</v>
      </c>
    </row>
    <row r="14" spans="1:12">
      <c r="A14" s="56"/>
      <c r="B14" s="12">
        <v>23</v>
      </c>
      <c r="C14" s="53" t="s">
        <v>16</v>
      </c>
      <c r="D14" s="53"/>
      <c r="E14" s="15">
        <f>RA!D18</f>
        <v>1414367.3785999999</v>
      </c>
      <c r="F14" s="25">
        <f>RA!I18</f>
        <v>219702.8291</v>
      </c>
      <c r="G14" s="16">
        <f t="shared" si="0"/>
        <v>1194664.5495</v>
      </c>
      <c r="H14" s="27">
        <f>RA!J18</f>
        <v>15.5336465209959</v>
      </c>
      <c r="I14" s="20">
        <f>VLOOKUP(B14,RMS!B:D,3,FALSE)</f>
        <v>1414367.4579</v>
      </c>
      <c r="J14" s="21">
        <f>VLOOKUP(B14,RMS!B:E,4,FALSE)</f>
        <v>1194664.5416000001</v>
      </c>
      <c r="K14" s="22">
        <f t="shared" si="1"/>
        <v>-7.9300000099465251E-2</v>
      </c>
      <c r="L14" s="22">
        <f t="shared" si="2"/>
        <v>7.8999998513609171E-3</v>
      </c>
    </row>
    <row r="15" spans="1:12">
      <c r="A15" s="56"/>
      <c r="B15" s="12">
        <v>24</v>
      </c>
      <c r="C15" s="53" t="s">
        <v>17</v>
      </c>
      <c r="D15" s="53"/>
      <c r="E15" s="15">
        <f>RA!D19</f>
        <v>512849.07079999999</v>
      </c>
      <c r="F15" s="25">
        <f>RA!I19</f>
        <v>43955.779199999997</v>
      </c>
      <c r="G15" s="16">
        <f t="shared" si="0"/>
        <v>468893.2916</v>
      </c>
      <c r="H15" s="27">
        <f>RA!J19</f>
        <v>8.5708996472261898</v>
      </c>
      <c r="I15" s="20">
        <f>VLOOKUP(B15,RMS!B:D,3,FALSE)</f>
        <v>512849.10049743601</v>
      </c>
      <c r="J15" s="21">
        <f>VLOOKUP(B15,RMS!B:E,4,FALSE)</f>
        <v>468893.29014102602</v>
      </c>
      <c r="K15" s="22">
        <f t="shared" si="1"/>
        <v>-2.9697436024434865E-2</v>
      </c>
      <c r="L15" s="22">
        <f t="shared" si="2"/>
        <v>1.4589739730581641E-3</v>
      </c>
    </row>
    <row r="16" spans="1:12">
      <c r="A16" s="56"/>
      <c r="B16" s="12">
        <v>25</v>
      </c>
      <c r="C16" s="53" t="s">
        <v>18</v>
      </c>
      <c r="D16" s="53"/>
      <c r="E16" s="15">
        <f>RA!D20</f>
        <v>972968.69850000006</v>
      </c>
      <c r="F16" s="25">
        <f>RA!I20</f>
        <v>35425.629000000001</v>
      </c>
      <c r="G16" s="16">
        <f t="shared" si="0"/>
        <v>937543.0695000001</v>
      </c>
      <c r="H16" s="27">
        <f>RA!J20</f>
        <v>3.6409834205987099</v>
      </c>
      <c r="I16" s="20">
        <f>VLOOKUP(B16,RMS!B:D,3,FALSE)</f>
        <v>972968.68779999996</v>
      </c>
      <c r="J16" s="21">
        <f>VLOOKUP(B16,RMS!B:E,4,FALSE)</f>
        <v>937543.06949999998</v>
      </c>
      <c r="K16" s="22">
        <f t="shared" si="1"/>
        <v>1.0700000100769103E-2</v>
      </c>
      <c r="L16" s="22">
        <f t="shared" si="2"/>
        <v>0</v>
      </c>
    </row>
    <row r="17" spans="1:12">
      <c r="A17" s="56"/>
      <c r="B17" s="12">
        <v>26</v>
      </c>
      <c r="C17" s="53" t="s">
        <v>19</v>
      </c>
      <c r="D17" s="53"/>
      <c r="E17" s="15">
        <f>RA!D21</f>
        <v>350068.38760000002</v>
      </c>
      <c r="F17" s="25">
        <f>RA!I21</f>
        <v>40109.298999999999</v>
      </c>
      <c r="G17" s="16">
        <f t="shared" si="0"/>
        <v>309959.08860000002</v>
      </c>
      <c r="H17" s="27">
        <f>RA!J21</f>
        <v>11.4575609854353</v>
      </c>
      <c r="I17" s="20">
        <f>VLOOKUP(B17,RMS!B:D,3,FALSE)</f>
        <v>350068.25104725099</v>
      </c>
      <c r="J17" s="21">
        <f>VLOOKUP(B17,RMS!B:E,4,FALSE)</f>
        <v>309959.08851043798</v>
      </c>
      <c r="K17" s="22">
        <f t="shared" si="1"/>
        <v>0.13655274902703241</v>
      </c>
      <c r="L17" s="22">
        <f t="shared" si="2"/>
        <v>8.9562032371759415E-5</v>
      </c>
    </row>
    <row r="18" spans="1:12">
      <c r="A18" s="56"/>
      <c r="B18" s="12">
        <v>27</v>
      </c>
      <c r="C18" s="53" t="s">
        <v>20</v>
      </c>
      <c r="D18" s="53"/>
      <c r="E18" s="15">
        <f>RA!D22</f>
        <v>889146.20380000002</v>
      </c>
      <c r="F18" s="25">
        <f>RA!I22</f>
        <v>119453.424</v>
      </c>
      <c r="G18" s="16">
        <f t="shared" si="0"/>
        <v>769692.77980000002</v>
      </c>
      <c r="H18" s="27">
        <f>RA!J22</f>
        <v>13.434621155607999</v>
      </c>
      <c r="I18" s="20">
        <f>VLOOKUP(B18,RMS!B:D,3,FALSE)</f>
        <v>889146.45028230106</v>
      </c>
      <c r="J18" s="21">
        <f>VLOOKUP(B18,RMS!B:E,4,FALSE)</f>
        <v>769692.778284956</v>
      </c>
      <c r="K18" s="22">
        <f t="shared" si="1"/>
        <v>-0.24648230103775859</v>
      </c>
      <c r="L18" s="22">
        <f t="shared" si="2"/>
        <v>1.5150440158322453E-3</v>
      </c>
    </row>
    <row r="19" spans="1:12">
      <c r="A19" s="56"/>
      <c r="B19" s="12">
        <v>29</v>
      </c>
      <c r="C19" s="53" t="s">
        <v>21</v>
      </c>
      <c r="D19" s="53"/>
      <c r="E19" s="15">
        <f>RA!D23</f>
        <v>2379998.8341999999</v>
      </c>
      <c r="F19" s="25">
        <f>RA!I23</f>
        <v>103082.5622</v>
      </c>
      <c r="G19" s="16">
        <f t="shared" si="0"/>
        <v>2276916.2719999999</v>
      </c>
      <c r="H19" s="27">
        <f>RA!J23</f>
        <v>4.3312022139981297</v>
      </c>
      <c r="I19" s="20">
        <f>VLOOKUP(B19,RMS!B:D,3,FALSE)</f>
        <v>2379999.79706239</v>
      </c>
      <c r="J19" s="21">
        <f>VLOOKUP(B19,RMS!B:E,4,FALSE)</f>
        <v>2276916.3035324798</v>
      </c>
      <c r="K19" s="22">
        <f t="shared" si="1"/>
        <v>-0.96286239009350538</v>
      </c>
      <c r="L19" s="22">
        <f t="shared" si="2"/>
        <v>-3.1532479915767908E-2</v>
      </c>
    </row>
    <row r="20" spans="1:12">
      <c r="A20" s="56"/>
      <c r="B20" s="12">
        <v>31</v>
      </c>
      <c r="C20" s="53" t="s">
        <v>22</v>
      </c>
      <c r="D20" s="53"/>
      <c r="E20" s="15">
        <f>RA!D24</f>
        <v>306535.43890000001</v>
      </c>
      <c r="F20" s="25">
        <f>RA!I24</f>
        <v>47510.762300000002</v>
      </c>
      <c r="G20" s="16">
        <f t="shared" si="0"/>
        <v>259024.67660000001</v>
      </c>
      <c r="H20" s="27">
        <f>RA!J24</f>
        <v>15.499272276801699</v>
      </c>
      <c r="I20" s="20">
        <f>VLOOKUP(B20,RMS!B:D,3,FALSE)</f>
        <v>306535.49054996599</v>
      </c>
      <c r="J20" s="21">
        <f>VLOOKUP(B20,RMS!B:E,4,FALSE)</f>
        <v>259024.65763592301</v>
      </c>
      <c r="K20" s="22">
        <f t="shared" si="1"/>
        <v>-5.1649965986143798E-2</v>
      </c>
      <c r="L20" s="22">
        <f t="shared" si="2"/>
        <v>1.8964076996780932E-2</v>
      </c>
    </row>
    <row r="21" spans="1:12">
      <c r="A21" s="56"/>
      <c r="B21" s="12">
        <v>32</v>
      </c>
      <c r="C21" s="53" t="s">
        <v>23</v>
      </c>
      <c r="D21" s="53"/>
      <c r="E21" s="15">
        <f>RA!D25</f>
        <v>246588.33059999999</v>
      </c>
      <c r="F21" s="25">
        <f>RA!I25</f>
        <v>20633.865600000001</v>
      </c>
      <c r="G21" s="16">
        <f t="shared" si="0"/>
        <v>225954.465</v>
      </c>
      <c r="H21" s="27">
        <f>RA!J25</f>
        <v>8.3677380635951302</v>
      </c>
      <c r="I21" s="20">
        <f>VLOOKUP(B21,RMS!B:D,3,FALSE)</f>
        <v>246588.324324143</v>
      </c>
      <c r="J21" s="21">
        <f>VLOOKUP(B21,RMS!B:E,4,FALSE)</f>
        <v>225954.451675941</v>
      </c>
      <c r="K21" s="22">
        <f t="shared" si="1"/>
        <v>6.2758569838479161E-3</v>
      </c>
      <c r="L21" s="22">
        <f t="shared" si="2"/>
        <v>1.3324058993021026E-2</v>
      </c>
    </row>
    <row r="22" spans="1:12">
      <c r="A22" s="56"/>
      <c r="B22" s="12">
        <v>33</v>
      </c>
      <c r="C22" s="53" t="s">
        <v>24</v>
      </c>
      <c r="D22" s="53"/>
      <c r="E22" s="15">
        <f>RA!D26</f>
        <v>433542.80550000002</v>
      </c>
      <c r="F22" s="25">
        <f>RA!I26</f>
        <v>87901.404599999994</v>
      </c>
      <c r="G22" s="16">
        <f t="shared" si="0"/>
        <v>345641.40090000001</v>
      </c>
      <c r="H22" s="27">
        <f>RA!J26</f>
        <v>20.275138575676401</v>
      </c>
      <c r="I22" s="20">
        <f>VLOOKUP(B22,RMS!B:D,3,FALSE)</f>
        <v>433542.83661819802</v>
      </c>
      <c r="J22" s="21">
        <f>VLOOKUP(B22,RMS!B:E,4,FALSE)</f>
        <v>345641.40307502402</v>
      </c>
      <c r="K22" s="22">
        <f t="shared" si="1"/>
        <v>-3.1118198006879538E-2</v>
      </c>
      <c r="L22" s="22">
        <f t="shared" si="2"/>
        <v>-2.1750240121036768E-3</v>
      </c>
    </row>
    <row r="23" spans="1:12">
      <c r="A23" s="56"/>
      <c r="B23" s="12">
        <v>34</v>
      </c>
      <c r="C23" s="53" t="s">
        <v>25</v>
      </c>
      <c r="D23" s="53"/>
      <c r="E23" s="15">
        <f>RA!D27</f>
        <v>309132.86009999999</v>
      </c>
      <c r="F23" s="25">
        <f>RA!I27</f>
        <v>89359.512799999997</v>
      </c>
      <c r="G23" s="16">
        <f t="shared" si="0"/>
        <v>219773.34729999999</v>
      </c>
      <c r="H23" s="27">
        <f>RA!J27</f>
        <v>28.906507309217599</v>
      </c>
      <c r="I23" s="20">
        <f>VLOOKUP(B23,RMS!B:D,3,FALSE)</f>
        <v>309132.81077615899</v>
      </c>
      <c r="J23" s="21">
        <f>VLOOKUP(B23,RMS!B:E,4,FALSE)</f>
        <v>219773.35251578101</v>
      </c>
      <c r="K23" s="22">
        <f t="shared" si="1"/>
        <v>4.9323840998113155E-2</v>
      </c>
      <c r="L23" s="22">
        <f t="shared" si="2"/>
        <v>-5.2157810132484883E-3</v>
      </c>
    </row>
    <row r="24" spans="1:12">
      <c r="A24" s="56"/>
      <c r="B24" s="12">
        <v>35</v>
      </c>
      <c r="C24" s="53" t="s">
        <v>26</v>
      </c>
      <c r="D24" s="53"/>
      <c r="E24" s="15">
        <f>RA!D28</f>
        <v>985534.55660000001</v>
      </c>
      <c r="F24" s="25">
        <f>RA!I28</f>
        <v>55006.477899999998</v>
      </c>
      <c r="G24" s="16">
        <f t="shared" si="0"/>
        <v>930528.07869999995</v>
      </c>
      <c r="H24" s="27">
        <f>RA!J28</f>
        <v>5.5813849987936601</v>
      </c>
      <c r="I24" s="20">
        <f>VLOOKUP(B24,RMS!B:D,3,FALSE)</f>
        <v>985534.55718230095</v>
      </c>
      <c r="J24" s="21">
        <f>VLOOKUP(B24,RMS!B:E,4,FALSE)</f>
        <v>930528.04850757797</v>
      </c>
      <c r="K24" s="22">
        <f t="shared" si="1"/>
        <v>-5.8230094145983458E-4</v>
      </c>
      <c r="L24" s="22">
        <f t="shared" si="2"/>
        <v>3.0192421982064843E-2</v>
      </c>
    </row>
    <row r="25" spans="1:12">
      <c r="A25" s="56"/>
      <c r="B25" s="12">
        <v>36</v>
      </c>
      <c r="C25" s="53" t="s">
        <v>27</v>
      </c>
      <c r="D25" s="53"/>
      <c r="E25" s="15">
        <f>RA!D29</f>
        <v>747616.32909999997</v>
      </c>
      <c r="F25" s="25">
        <f>RA!I29</f>
        <v>116018.71859999999</v>
      </c>
      <c r="G25" s="16">
        <f t="shared" si="0"/>
        <v>631597.61049999995</v>
      </c>
      <c r="H25" s="27">
        <f>RA!J29</f>
        <v>15.518483757526599</v>
      </c>
      <c r="I25" s="20">
        <f>VLOOKUP(B25,RMS!B:D,3,FALSE)</f>
        <v>747616.33037964604</v>
      </c>
      <c r="J25" s="21">
        <f>VLOOKUP(B25,RMS!B:E,4,FALSE)</f>
        <v>631597.53990036203</v>
      </c>
      <c r="K25" s="22">
        <f t="shared" si="1"/>
        <v>-1.2796460650861263E-3</v>
      </c>
      <c r="L25" s="22">
        <f t="shared" si="2"/>
        <v>7.0599637925624847E-2</v>
      </c>
    </row>
    <row r="26" spans="1:12">
      <c r="A26" s="56"/>
      <c r="B26" s="12">
        <v>37</v>
      </c>
      <c r="C26" s="53" t="s">
        <v>28</v>
      </c>
      <c r="D26" s="53"/>
      <c r="E26" s="15">
        <f>RA!D30</f>
        <v>1008138.4453</v>
      </c>
      <c r="F26" s="25">
        <f>RA!I30</f>
        <v>157137.09539999999</v>
      </c>
      <c r="G26" s="16">
        <f t="shared" si="0"/>
        <v>851001.34990000003</v>
      </c>
      <c r="H26" s="27">
        <f>RA!J30</f>
        <v>15.586856758869001</v>
      </c>
      <c r="I26" s="20">
        <f>VLOOKUP(B26,RMS!B:D,3,FALSE)</f>
        <v>1008138.43378673</v>
      </c>
      <c r="J26" s="21">
        <f>VLOOKUP(B26,RMS!B:E,4,FALSE)</f>
        <v>851001.332023339</v>
      </c>
      <c r="K26" s="22">
        <f t="shared" si="1"/>
        <v>1.151326997205615E-2</v>
      </c>
      <c r="L26" s="22">
        <f t="shared" si="2"/>
        <v>1.7876661033369601E-2</v>
      </c>
    </row>
    <row r="27" spans="1:12">
      <c r="A27" s="56"/>
      <c r="B27" s="12">
        <v>38</v>
      </c>
      <c r="C27" s="53" t="s">
        <v>29</v>
      </c>
      <c r="D27" s="53"/>
      <c r="E27" s="15">
        <f>RA!D31</f>
        <v>844978.63699999999</v>
      </c>
      <c r="F27" s="25">
        <f>RA!I31</f>
        <v>36732.207699999999</v>
      </c>
      <c r="G27" s="16">
        <f t="shared" si="0"/>
        <v>808246.42929999996</v>
      </c>
      <c r="H27" s="27">
        <f>RA!J31</f>
        <v>4.3471167307156398</v>
      </c>
      <c r="I27" s="20">
        <f>VLOOKUP(B27,RMS!B:D,3,FALSE)</f>
        <v>844978.57503008796</v>
      </c>
      <c r="J27" s="21">
        <f>VLOOKUP(B27,RMS!B:E,4,FALSE)</f>
        <v>808246.48920707998</v>
      </c>
      <c r="K27" s="22">
        <f t="shared" si="1"/>
        <v>6.1969912028871477E-2</v>
      </c>
      <c r="L27" s="22">
        <f t="shared" si="2"/>
        <v>-5.9907080023549497E-2</v>
      </c>
    </row>
    <row r="28" spans="1:12">
      <c r="A28" s="56"/>
      <c r="B28" s="12">
        <v>39</v>
      </c>
      <c r="C28" s="53" t="s">
        <v>30</v>
      </c>
      <c r="D28" s="53"/>
      <c r="E28" s="15">
        <f>RA!D32</f>
        <v>142492.7402</v>
      </c>
      <c r="F28" s="25">
        <f>RA!I32</f>
        <v>33269.017200000002</v>
      </c>
      <c r="G28" s="16">
        <f t="shared" si="0"/>
        <v>109223.723</v>
      </c>
      <c r="H28" s="27">
        <f>RA!J32</f>
        <v>23.347868216517</v>
      </c>
      <c r="I28" s="20">
        <f>VLOOKUP(B28,RMS!B:D,3,FALSE)</f>
        <v>142492.52086610699</v>
      </c>
      <c r="J28" s="21">
        <f>VLOOKUP(B28,RMS!B:E,4,FALSE)</f>
        <v>109223.74270955499</v>
      </c>
      <c r="K28" s="22">
        <f t="shared" si="1"/>
        <v>0.21933389300829731</v>
      </c>
      <c r="L28" s="22">
        <f t="shared" si="2"/>
        <v>-1.9709554995642975E-2</v>
      </c>
    </row>
    <row r="29" spans="1:12">
      <c r="A29" s="56"/>
      <c r="B29" s="12">
        <v>40</v>
      </c>
      <c r="C29" s="53" t="s">
        <v>31</v>
      </c>
      <c r="D29" s="53"/>
      <c r="E29" s="15">
        <f>RA!D33</f>
        <v>91.453299999999999</v>
      </c>
      <c r="F29" s="25">
        <f>RA!I33</f>
        <v>17.036899999999999</v>
      </c>
      <c r="G29" s="16">
        <f t="shared" si="0"/>
        <v>74.416399999999996</v>
      </c>
      <c r="H29" s="27">
        <f>RA!J33</f>
        <v>18.629070793508799</v>
      </c>
      <c r="I29" s="20">
        <f>VLOOKUP(B29,RMS!B:D,3,FALSE)</f>
        <v>91.453000000000003</v>
      </c>
      <c r="J29" s="21">
        <f>VLOOKUP(B29,RMS!B:E,4,FALSE)</f>
        <v>74.416399999999996</v>
      </c>
      <c r="K29" s="22">
        <f t="shared" si="1"/>
        <v>2.9999999999574811E-4</v>
      </c>
      <c r="L29" s="22">
        <f t="shared" si="2"/>
        <v>0</v>
      </c>
    </row>
    <row r="30" spans="1:12">
      <c r="A30" s="56"/>
      <c r="B30" s="12">
        <v>41</v>
      </c>
      <c r="C30" s="53" t="s">
        <v>40</v>
      </c>
      <c r="D30" s="53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6"/>
      <c r="B31" s="12">
        <v>42</v>
      </c>
      <c r="C31" s="53" t="s">
        <v>32</v>
      </c>
      <c r="D31" s="53"/>
      <c r="E31" s="15">
        <f>RA!D35</f>
        <v>202951.0546</v>
      </c>
      <c r="F31" s="25">
        <f>RA!I35</f>
        <v>14273.9594</v>
      </c>
      <c r="G31" s="16">
        <f t="shared" si="0"/>
        <v>188677.09520000001</v>
      </c>
      <c r="H31" s="27">
        <f>RA!J35</f>
        <v>7.0332028715656598</v>
      </c>
      <c r="I31" s="20">
        <f>VLOOKUP(B31,RMS!B:D,3,FALSE)</f>
        <v>202951.0534</v>
      </c>
      <c r="J31" s="21">
        <f>VLOOKUP(B31,RMS!B:E,4,FALSE)</f>
        <v>188677.11569999999</v>
      </c>
      <c r="K31" s="22">
        <f t="shared" si="1"/>
        <v>1.1999999987892807E-3</v>
      </c>
      <c r="L31" s="22">
        <f t="shared" si="2"/>
        <v>-2.0499999984167516E-2</v>
      </c>
    </row>
    <row r="32" spans="1:12">
      <c r="A32" s="56"/>
      <c r="B32" s="12">
        <v>71</v>
      </c>
      <c r="C32" s="53" t="s">
        <v>41</v>
      </c>
      <c r="D32" s="53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6"/>
      <c r="B33" s="12">
        <v>72</v>
      </c>
      <c r="C33" s="53" t="s">
        <v>42</v>
      </c>
      <c r="D33" s="53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6"/>
      <c r="B34" s="12">
        <v>73</v>
      </c>
      <c r="C34" s="53" t="s">
        <v>43</v>
      </c>
      <c r="D34" s="53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6"/>
      <c r="B35" s="12">
        <v>75</v>
      </c>
      <c r="C35" s="53" t="s">
        <v>33</v>
      </c>
      <c r="D35" s="53"/>
      <c r="E35" s="15">
        <f>RA!D39</f>
        <v>301882.05160000001</v>
      </c>
      <c r="F35" s="25">
        <f>RA!I39</f>
        <v>19536.279900000001</v>
      </c>
      <c r="G35" s="16">
        <f t="shared" si="0"/>
        <v>282345.77169999998</v>
      </c>
      <c r="H35" s="27">
        <f>RA!J39</f>
        <v>6.47149434570757</v>
      </c>
      <c r="I35" s="20">
        <f>VLOOKUP(B35,RMS!B:D,3,FALSE)</f>
        <v>301882.05128205102</v>
      </c>
      <c r="J35" s="21">
        <f>VLOOKUP(B35,RMS!B:E,4,FALSE)</f>
        <v>282345.77264957299</v>
      </c>
      <c r="K35" s="22">
        <f t="shared" si="1"/>
        <v>3.1794898677617311E-4</v>
      </c>
      <c r="L35" s="22">
        <f t="shared" si="2"/>
        <v>-9.4957300461828709E-4</v>
      </c>
    </row>
    <row r="36" spans="1:12">
      <c r="A36" s="56"/>
      <c r="B36" s="12">
        <v>76</v>
      </c>
      <c r="C36" s="53" t="s">
        <v>34</v>
      </c>
      <c r="D36" s="53"/>
      <c r="E36" s="15">
        <f>RA!D40</f>
        <v>349134.89850000001</v>
      </c>
      <c r="F36" s="25">
        <f>RA!I40</f>
        <v>28620.601500000001</v>
      </c>
      <c r="G36" s="16">
        <f t="shared" si="0"/>
        <v>320514.29700000002</v>
      </c>
      <c r="H36" s="27">
        <f>RA!J40</f>
        <v>8.1975768171453591</v>
      </c>
      <c r="I36" s="20">
        <f>VLOOKUP(B36,RMS!B:D,3,FALSE)</f>
        <v>349134.89306410297</v>
      </c>
      <c r="J36" s="21">
        <f>VLOOKUP(B36,RMS!B:E,4,FALSE)</f>
        <v>320514.29787179502</v>
      </c>
      <c r="K36" s="22">
        <f t="shared" si="1"/>
        <v>5.4358970373868942E-3</v>
      </c>
      <c r="L36" s="22">
        <f t="shared" si="2"/>
        <v>-8.7179499678313732E-4</v>
      </c>
    </row>
    <row r="37" spans="1:12">
      <c r="A37" s="56"/>
      <c r="B37" s="12">
        <v>77</v>
      </c>
      <c r="C37" s="53" t="s">
        <v>44</v>
      </c>
      <c r="D37" s="53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6"/>
      <c r="B38" s="12">
        <v>78</v>
      </c>
      <c r="C38" s="53" t="s">
        <v>45</v>
      </c>
      <c r="D38" s="53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6"/>
      <c r="B39" s="12">
        <v>99</v>
      </c>
      <c r="C39" s="53" t="s">
        <v>35</v>
      </c>
      <c r="D39" s="53"/>
      <c r="E39" s="15">
        <f>RA!D43</f>
        <v>86402.020900000003</v>
      </c>
      <c r="F39" s="25">
        <f>RA!I43</f>
        <v>9887.1043000000009</v>
      </c>
      <c r="G39" s="16">
        <f t="shared" si="0"/>
        <v>76514.916599999997</v>
      </c>
      <c r="H39" s="27">
        <f>RA!J43</f>
        <v>11.443140099052901</v>
      </c>
      <c r="I39" s="20">
        <f>VLOOKUP(B39,RMS!B:D,3,FALSE)</f>
        <v>86402.020951516504</v>
      </c>
      <c r="J39" s="21">
        <f>VLOOKUP(B39,RMS!B:E,4,FALSE)</f>
        <v>76514.916496482896</v>
      </c>
      <c r="K39" s="22">
        <f t="shared" si="1"/>
        <v>-5.151650111656636E-5</v>
      </c>
      <c r="L39" s="22">
        <f t="shared" si="2"/>
        <v>1.035171007970348E-4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30" t="s">
        <v>54</v>
      </c>
      <c r="W1" s="59"/>
    </row>
    <row r="2" spans="1:23" ht="12.7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30"/>
      <c r="W2" s="59"/>
    </row>
    <row r="3" spans="1:23" ht="23.25" thickBo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31" t="s">
        <v>55</v>
      </c>
      <c r="W3" s="59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9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0" t="s">
        <v>4</v>
      </c>
      <c r="C6" s="61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2" t="s">
        <v>5</v>
      </c>
      <c r="B7" s="63"/>
      <c r="C7" s="64"/>
      <c r="D7" s="39">
        <v>15626856.0877</v>
      </c>
      <c r="E7" s="39">
        <v>17529733</v>
      </c>
      <c r="F7" s="40">
        <v>89.144860835587195</v>
      </c>
      <c r="G7" s="41"/>
      <c r="H7" s="41"/>
      <c r="I7" s="39">
        <v>1731829.2683000001</v>
      </c>
      <c r="J7" s="40">
        <v>11.082390844202701</v>
      </c>
      <c r="K7" s="41"/>
      <c r="L7" s="41"/>
      <c r="M7" s="41"/>
      <c r="N7" s="39">
        <v>82499003.449100003</v>
      </c>
      <c r="O7" s="39">
        <v>1966066154.0664999</v>
      </c>
      <c r="P7" s="39">
        <v>970616</v>
      </c>
      <c r="Q7" s="39">
        <v>871325</v>
      </c>
      <c r="R7" s="40">
        <v>11.3954035520615</v>
      </c>
      <c r="S7" s="39">
        <v>16.099936625503801</v>
      </c>
      <c r="T7" s="39">
        <v>16.008739871804401</v>
      </c>
      <c r="U7" s="70">
        <v>0.566441693658019</v>
      </c>
    </row>
    <row r="8" spans="1:23" ht="12" thickBot="1">
      <c r="A8" s="65">
        <v>41522</v>
      </c>
      <c r="B8" s="68" t="s">
        <v>6</v>
      </c>
      <c r="C8" s="69"/>
      <c r="D8" s="42">
        <v>590964.59030000004</v>
      </c>
      <c r="E8" s="42">
        <v>613684</v>
      </c>
      <c r="F8" s="43">
        <v>96.297865073881695</v>
      </c>
      <c r="G8" s="44"/>
      <c r="H8" s="44"/>
      <c r="I8" s="42">
        <v>122600.0932</v>
      </c>
      <c r="J8" s="43">
        <v>20.745759595809702</v>
      </c>
      <c r="K8" s="44"/>
      <c r="L8" s="44"/>
      <c r="M8" s="44"/>
      <c r="N8" s="42">
        <v>3438314.5589999999</v>
      </c>
      <c r="O8" s="42">
        <v>63085073.085699998</v>
      </c>
      <c r="P8" s="42">
        <v>26795</v>
      </c>
      <c r="Q8" s="42">
        <v>24522</v>
      </c>
      <c r="R8" s="43">
        <v>9.2692276323301606</v>
      </c>
      <c r="S8" s="42">
        <v>22.0550322933383</v>
      </c>
      <c r="T8" s="42">
        <v>22.1040076992089</v>
      </c>
      <c r="U8" s="71">
        <v>-0.22206000525946701</v>
      </c>
    </row>
    <row r="9" spans="1:23" ht="12" thickBot="1">
      <c r="A9" s="66"/>
      <c r="B9" s="68" t="s">
        <v>7</v>
      </c>
      <c r="C9" s="69"/>
      <c r="D9" s="42">
        <v>95604.086299999995</v>
      </c>
      <c r="E9" s="42">
        <v>102795</v>
      </c>
      <c r="F9" s="43">
        <v>93.004607519820993</v>
      </c>
      <c r="G9" s="44"/>
      <c r="H9" s="44"/>
      <c r="I9" s="42">
        <v>13464.7428</v>
      </c>
      <c r="J9" s="43">
        <v>14.083856999321601</v>
      </c>
      <c r="K9" s="44"/>
      <c r="L9" s="44"/>
      <c r="M9" s="44"/>
      <c r="N9" s="42">
        <v>830464.52679999999</v>
      </c>
      <c r="O9" s="42">
        <v>14243205.776000001</v>
      </c>
      <c r="P9" s="42">
        <v>6828</v>
      </c>
      <c r="Q9" s="42">
        <v>7023</v>
      </c>
      <c r="R9" s="43">
        <v>-2.7765912003417399</v>
      </c>
      <c r="S9" s="42">
        <v>14.001770108377301</v>
      </c>
      <c r="T9" s="42">
        <v>13.955424718781099</v>
      </c>
      <c r="U9" s="71">
        <v>0.33099664711959897</v>
      </c>
    </row>
    <row r="10" spans="1:23" ht="12" thickBot="1">
      <c r="A10" s="66"/>
      <c r="B10" s="68" t="s">
        <v>8</v>
      </c>
      <c r="C10" s="69"/>
      <c r="D10" s="42">
        <v>93210.951499999996</v>
      </c>
      <c r="E10" s="42">
        <v>106864</v>
      </c>
      <c r="F10" s="43">
        <v>87.223902811049598</v>
      </c>
      <c r="G10" s="44"/>
      <c r="H10" s="44"/>
      <c r="I10" s="42">
        <v>21586.280900000002</v>
      </c>
      <c r="J10" s="43">
        <v>23.1585243500062</v>
      </c>
      <c r="K10" s="44"/>
      <c r="L10" s="44"/>
      <c r="M10" s="44"/>
      <c r="N10" s="42">
        <v>599386.85479999997</v>
      </c>
      <c r="O10" s="42">
        <v>18985199.9663</v>
      </c>
      <c r="P10" s="42">
        <v>86764</v>
      </c>
      <c r="Q10" s="42">
        <v>80091</v>
      </c>
      <c r="R10" s="43">
        <v>8.3317726086576496</v>
      </c>
      <c r="S10" s="42">
        <v>1.0743044523074099</v>
      </c>
      <c r="T10" s="42">
        <v>1.15060846037632</v>
      </c>
      <c r="U10" s="71">
        <v>-7.1026428220628004</v>
      </c>
    </row>
    <row r="11" spans="1:23" ht="12" thickBot="1">
      <c r="A11" s="66"/>
      <c r="B11" s="68" t="s">
        <v>9</v>
      </c>
      <c r="C11" s="69"/>
      <c r="D11" s="42">
        <v>51728.940699999999</v>
      </c>
      <c r="E11" s="42">
        <v>64203</v>
      </c>
      <c r="F11" s="43">
        <v>80.570908991791697</v>
      </c>
      <c r="G11" s="44"/>
      <c r="H11" s="44"/>
      <c r="I11" s="42">
        <v>10833.641799999999</v>
      </c>
      <c r="J11" s="43">
        <v>20.943096172854698</v>
      </c>
      <c r="K11" s="44"/>
      <c r="L11" s="44"/>
      <c r="M11" s="44"/>
      <c r="N11" s="42">
        <v>277578.21149999998</v>
      </c>
      <c r="O11" s="42">
        <v>6321617.4143000003</v>
      </c>
      <c r="P11" s="42">
        <v>2606</v>
      </c>
      <c r="Q11" s="42">
        <v>2374</v>
      </c>
      <c r="R11" s="43">
        <v>9.7725358045492907</v>
      </c>
      <c r="S11" s="42">
        <v>19.849938871834201</v>
      </c>
      <c r="T11" s="42">
        <v>19.776948525695001</v>
      </c>
      <c r="U11" s="71">
        <v>0.36771068470527302</v>
      </c>
    </row>
    <row r="12" spans="1:23" ht="12" thickBot="1">
      <c r="A12" s="66"/>
      <c r="B12" s="68" t="s">
        <v>10</v>
      </c>
      <c r="C12" s="69"/>
      <c r="D12" s="42">
        <v>280120.96909999999</v>
      </c>
      <c r="E12" s="42">
        <v>163066</v>
      </c>
      <c r="F12" s="43">
        <v>171.783798645947</v>
      </c>
      <c r="G12" s="44"/>
      <c r="H12" s="44"/>
      <c r="I12" s="42">
        <v>27624.4977</v>
      </c>
      <c r="J12" s="43">
        <v>9.8616314904074098</v>
      </c>
      <c r="K12" s="44"/>
      <c r="L12" s="44"/>
      <c r="M12" s="44"/>
      <c r="N12" s="42">
        <v>1243531.2645</v>
      </c>
      <c r="O12" s="42">
        <v>24217910.8664</v>
      </c>
      <c r="P12" s="42">
        <v>2673</v>
      </c>
      <c r="Q12" s="42">
        <v>2227</v>
      </c>
      <c r="R12" s="43">
        <v>20.026942074539701</v>
      </c>
      <c r="S12" s="42">
        <v>104.79647179199399</v>
      </c>
      <c r="T12" s="42">
        <v>98.428651773686596</v>
      </c>
      <c r="U12" s="71">
        <v>6.0763687072849502</v>
      </c>
    </row>
    <row r="13" spans="1:23" ht="12" thickBot="1">
      <c r="A13" s="66"/>
      <c r="B13" s="68" t="s">
        <v>11</v>
      </c>
      <c r="C13" s="69"/>
      <c r="D13" s="42">
        <v>308530.43910000002</v>
      </c>
      <c r="E13" s="42">
        <v>288565</v>
      </c>
      <c r="F13" s="43">
        <v>106.918870653059</v>
      </c>
      <c r="G13" s="44"/>
      <c r="H13" s="44"/>
      <c r="I13" s="42">
        <v>79026.253100000002</v>
      </c>
      <c r="J13" s="43">
        <v>25.613762237049901</v>
      </c>
      <c r="K13" s="44"/>
      <c r="L13" s="44"/>
      <c r="M13" s="44"/>
      <c r="N13" s="42">
        <v>1548408.8695</v>
      </c>
      <c r="O13" s="42">
        <v>34551027.974299997</v>
      </c>
      <c r="P13" s="42">
        <v>13024</v>
      </c>
      <c r="Q13" s="42">
        <v>11299</v>
      </c>
      <c r="R13" s="43">
        <v>15.2668377732543</v>
      </c>
      <c r="S13" s="42">
        <v>23.689376466523299</v>
      </c>
      <c r="T13" s="42">
        <v>22.4111676608549</v>
      </c>
      <c r="U13" s="71">
        <v>5.3957047264401403</v>
      </c>
    </row>
    <row r="14" spans="1:23" ht="12" thickBot="1">
      <c r="A14" s="66"/>
      <c r="B14" s="68" t="s">
        <v>12</v>
      </c>
      <c r="C14" s="69"/>
      <c r="D14" s="42">
        <v>255549.36319999999</v>
      </c>
      <c r="E14" s="42">
        <v>119790</v>
      </c>
      <c r="F14" s="43">
        <v>213.33113214792601</v>
      </c>
      <c r="G14" s="44"/>
      <c r="H14" s="44"/>
      <c r="I14" s="42">
        <v>46195.108099999998</v>
      </c>
      <c r="J14" s="43">
        <v>18.076784665609399</v>
      </c>
      <c r="K14" s="44"/>
      <c r="L14" s="44"/>
      <c r="M14" s="44"/>
      <c r="N14" s="42">
        <v>1011195.0131</v>
      </c>
      <c r="O14" s="42">
        <v>18786397.443399999</v>
      </c>
      <c r="P14" s="42">
        <v>4367</v>
      </c>
      <c r="Q14" s="42">
        <v>4416</v>
      </c>
      <c r="R14" s="43">
        <v>-1.1096014492753701</v>
      </c>
      <c r="S14" s="42">
        <v>58.5182878864209</v>
      </c>
      <c r="T14" s="42">
        <v>51.403387364130403</v>
      </c>
      <c r="U14" s="71">
        <v>12.158422228790901</v>
      </c>
    </row>
    <row r="15" spans="1:23" ht="12" thickBot="1">
      <c r="A15" s="66"/>
      <c r="B15" s="68" t="s">
        <v>13</v>
      </c>
      <c r="C15" s="69"/>
      <c r="D15" s="42">
        <v>136738.37210000001</v>
      </c>
      <c r="E15" s="42">
        <v>83736</v>
      </c>
      <c r="F15" s="43">
        <v>163.29699543804301</v>
      </c>
      <c r="G15" s="44"/>
      <c r="H15" s="44"/>
      <c r="I15" s="42">
        <v>25814.8158</v>
      </c>
      <c r="J15" s="43">
        <v>18.8789842993897</v>
      </c>
      <c r="K15" s="44"/>
      <c r="L15" s="44"/>
      <c r="M15" s="44"/>
      <c r="N15" s="42">
        <v>558138.80169999995</v>
      </c>
      <c r="O15" s="42">
        <v>12495788.892999999</v>
      </c>
      <c r="P15" s="42">
        <v>4005</v>
      </c>
      <c r="Q15" s="42">
        <v>3165</v>
      </c>
      <c r="R15" s="43">
        <v>26.540284360189599</v>
      </c>
      <c r="S15" s="42">
        <v>34.141915630461902</v>
      </c>
      <c r="T15" s="42">
        <v>33.429990394944703</v>
      </c>
      <c r="U15" s="71">
        <v>2.0851941737036701</v>
      </c>
    </row>
    <row r="16" spans="1:23" ht="12" thickBot="1">
      <c r="A16" s="66"/>
      <c r="B16" s="68" t="s">
        <v>14</v>
      </c>
      <c r="C16" s="69"/>
      <c r="D16" s="42">
        <v>567203.20620000002</v>
      </c>
      <c r="E16" s="42">
        <v>804672</v>
      </c>
      <c r="F16" s="43">
        <v>70.488746495466501</v>
      </c>
      <c r="G16" s="44"/>
      <c r="H16" s="44"/>
      <c r="I16" s="42">
        <v>45345.387600000002</v>
      </c>
      <c r="J16" s="43">
        <v>7.99455770072126</v>
      </c>
      <c r="K16" s="44"/>
      <c r="L16" s="44"/>
      <c r="M16" s="44"/>
      <c r="N16" s="42">
        <v>3694692.1675</v>
      </c>
      <c r="O16" s="42">
        <v>107298149.06479999</v>
      </c>
      <c r="P16" s="42">
        <v>37785</v>
      </c>
      <c r="Q16" s="42">
        <v>36425</v>
      </c>
      <c r="R16" s="43">
        <v>3.7336993822923801</v>
      </c>
      <c r="S16" s="42">
        <v>15.0113327034538</v>
      </c>
      <c r="T16" s="42">
        <v>15.592007939601899</v>
      </c>
      <c r="U16" s="71">
        <v>-3.8682457288723602</v>
      </c>
    </row>
    <row r="17" spans="1:21" ht="12" thickBot="1">
      <c r="A17" s="66"/>
      <c r="B17" s="68" t="s">
        <v>15</v>
      </c>
      <c r="C17" s="69"/>
      <c r="D17" s="42">
        <v>762784.97349999996</v>
      </c>
      <c r="E17" s="42">
        <v>556416</v>
      </c>
      <c r="F17" s="43">
        <v>137.08897183042899</v>
      </c>
      <c r="G17" s="44"/>
      <c r="H17" s="44"/>
      <c r="I17" s="42">
        <v>61704.880700000002</v>
      </c>
      <c r="J17" s="43">
        <v>8.0894200651161601</v>
      </c>
      <c r="K17" s="44"/>
      <c r="L17" s="44"/>
      <c r="M17" s="44"/>
      <c r="N17" s="42">
        <v>3218846.4413000001</v>
      </c>
      <c r="O17" s="42">
        <v>75238051.1065</v>
      </c>
      <c r="P17" s="42">
        <v>18281</v>
      </c>
      <c r="Q17" s="42">
        <v>16362</v>
      </c>
      <c r="R17" s="43">
        <v>11.728395061728399</v>
      </c>
      <c r="S17" s="42">
        <v>41.725560609375897</v>
      </c>
      <c r="T17" s="42">
        <v>40.028196895245102</v>
      </c>
      <c r="U17" s="71">
        <v>4.0679230892092004</v>
      </c>
    </row>
    <row r="18" spans="1:21" ht="12" thickBot="1">
      <c r="A18" s="66"/>
      <c r="B18" s="68" t="s">
        <v>16</v>
      </c>
      <c r="C18" s="69"/>
      <c r="D18" s="42">
        <v>1414367.3785999999</v>
      </c>
      <c r="E18" s="42">
        <v>1375953</v>
      </c>
      <c r="F18" s="43">
        <v>102.79183799155901</v>
      </c>
      <c r="G18" s="44"/>
      <c r="H18" s="44"/>
      <c r="I18" s="42">
        <v>219702.8291</v>
      </c>
      <c r="J18" s="43">
        <v>15.5336465209959</v>
      </c>
      <c r="K18" s="44"/>
      <c r="L18" s="44"/>
      <c r="M18" s="44"/>
      <c r="N18" s="42">
        <v>7461400.7777000004</v>
      </c>
      <c r="O18" s="42">
        <v>194968308.2881</v>
      </c>
      <c r="P18" s="42">
        <v>77678</v>
      </c>
      <c r="Q18" s="42">
        <v>70973</v>
      </c>
      <c r="R18" s="43">
        <v>9.4472545897735802</v>
      </c>
      <c r="S18" s="42">
        <v>18.208081806946598</v>
      </c>
      <c r="T18" s="42">
        <v>17.958227664041299</v>
      </c>
      <c r="U18" s="71">
        <v>1.3722156213623999</v>
      </c>
    </row>
    <row r="19" spans="1:21" ht="12" thickBot="1">
      <c r="A19" s="66"/>
      <c r="B19" s="68" t="s">
        <v>17</v>
      </c>
      <c r="C19" s="69"/>
      <c r="D19" s="42">
        <v>512849.07079999999</v>
      </c>
      <c r="E19" s="42">
        <v>609387</v>
      </c>
      <c r="F19" s="43">
        <v>84.158190246920299</v>
      </c>
      <c r="G19" s="44"/>
      <c r="H19" s="44"/>
      <c r="I19" s="42">
        <v>43955.779199999997</v>
      </c>
      <c r="J19" s="43">
        <v>8.5708996472261898</v>
      </c>
      <c r="K19" s="44"/>
      <c r="L19" s="44"/>
      <c r="M19" s="44"/>
      <c r="N19" s="42">
        <v>2936321.2278999998</v>
      </c>
      <c r="O19" s="42">
        <v>67192659.659899995</v>
      </c>
      <c r="P19" s="42">
        <v>11430</v>
      </c>
      <c r="Q19" s="42">
        <v>11349</v>
      </c>
      <c r="R19" s="43">
        <v>0.71371927042029903</v>
      </c>
      <c r="S19" s="42">
        <v>44.868685109361301</v>
      </c>
      <c r="T19" s="42">
        <v>67.860683513965995</v>
      </c>
      <c r="U19" s="71">
        <v>-51.242862028527902</v>
      </c>
    </row>
    <row r="20" spans="1:21" ht="12" thickBot="1">
      <c r="A20" s="66"/>
      <c r="B20" s="68" t="s">
        <v>18</v>
      </c>
      <c r="C20" s="69"/>
      <c r="D20" s="42">
        <v>972968.69850000006</v>
      </c>
      <c r="E20" s="42">
        <v>1362613</v>
      </c>
      <c r="F20" s="43">
        <v>71.404624680668704</v>
      </c>
      <c r="G20" s="44"/>
      <c r="H20" s="44"/>
      <c r="I20" s="42">
        <v>35425.629000000001</v>
      </c>
      <c r="J20" s="43">
        <v>3.6409834205987099</v>
      </c>
      <c r="K20" s="44"/>
      <c r="L20" s="44"/>
      <c r="M20" s="44"/>
      <c r="N20" s="42">
        <v>5510473.6527000004</v>
      </c>
      <c r="O20" s="42">
        <v>115283222.1274</v>
      </c>
      <c r="P20" s="42">
        <v>38021</v>
      </c>
      <c r="Q20" s="42">
        <v>34922</v>
      </c>
      <c r="R20" s="43">
        <v>8.8740621957505308</v>
      </c>
      <c r="S20" s="42">
        <v>25.590297427737301</v>
      </c>
      <c r="T20" s="42">
        <v>25.347540767997302</v>
      </c>
      <c r="U20" s="71">
        <v>0.94862773840574999</v>
      </c>
    </row>
    <row r="21" spans="1:21" ht="12" thickBot="1">
      <c r="A21" s="66"/>
      <c r="B21" s="68" t="s">
        <v>19</v>
      </c>
      <c r="C21" s="69"/>
      <c r="D21" s="42">
        <v>350068.38760000002</v>
      </c>
      <c r="E21" s="42">
        <v>361002</v>
      </c>
      <c r="F21" s="43">
        <v>96.971315283571897</v>
      </c>
      <c r="G21" s="44"/>
      <c r="H21" s="44"/>
      <c r="I21" s="42">
        <v>40109.298999999999</v>
      </c>
      <c r="J21" s="43">
        <v>11.4575609854353</v>
      </c>
      <c r="K21" s="44"/>
      <c r="L21" s="44"/>
      <c r="M21" s="44"/>
      <c r="N21" s="42">
        <v>1707588.5700999999</v>
      </c>
      <c r="O21" s="42">
        <v>41226304.914499998</v>
      </c>
      <c r="P21" s="42">
        <v>34469</v>
      </c>
      <c r="Q21" s="42">
        <v>28919</v>
      </c>
      <c r="R21" s="43">
        <v>19.1915349770047</v>
      </c>
      <c r="S21" s="42">
        <v>10.156035498563901</v>
      </c>
      <c r="T21" s="42">
        <v>10.204756668626199</v>
      </c>
      <c r="U21" s="71">
        <v>-0.47972626788401801</v>
      </c>
    </row>
    <row r="22" spans="1:21" ht="12" thickBot="1">
      <c r="A22" s="66"/>
      <c r="B22" s="68" t="s">
        <v>20</v>
      </c>
      <c r="C22" s="69"/>
      <c r="D22" s="42">
        <v>889146.20380000002</v>
      </c>
      <c r="E22" s="42">
        <v>956461</v>
      </c>
      <c r="F22" s="43">
        <v>92.962097126803897</v>
      </c>
      <c r="G22" s="44"/>
      <c r="H22" s="44"/>
      <c r="I22" s="42">
        <v>119453.424</v>
      </c>
      <c r="J22" s="43">
        <v>13.434621155607999</v>
      </c>
      <c r="K22" s="44"/>
      <c r="L22" s="44"/>
      <c r="M22" s="44"/>
      <c r="N22" s="42">
        <v>4973636.4353999998</v>
      </c>
      <c r="O22" s="42">
        <v>144449802.11750001</v>
      </c>
      <c r="P22" s="42">
        <v>59909</v>
      </c>
      <c r="Q22" s="42">
        <v>56063</v>
      </c>
      <c r="R22" s="43">
        <v>6.8601394859354698</v>
      </c>
      <c r="S22" s="42">
        <v>14.8416131766513</v>
      </c>
      <c r="T22" s="42">
        <v>14.5693580614666</v>
      </c>
      <c r="U22" s="71">
        <v>1.83440379387464</v>
      </c>
    </row>
    <row r="23" spans="1:21" ht="12" thickBot="1">
      <c r="A23" s="66"/>
      <c r="B23" s="68" t="s">
        <v>21</v>
      </c>
      <c r="C23" s="69"/>
      <c r="D23" s="42">
        <v>2379998.8341999999</v>
      </c>
      <c r="E23" s="42">
        <v>2370047</v>
      </c>
      <c r="F23" s="43">
        <v>100.419900288897</v>
      </c>
      <c r="G23" s="44"/>
      <c r="H23" s="44"/>
      <c r="I23" s="42">
        <v>103082.5622</v>
      </c>
      <c r="J23" s="43">
        <v>4.3312022139981297</v>
      </c>
      <c r="K23" s="44"/>
      <c r="L23" s="44"/>
      <c r="M23" s="44"/>
      <c r="N23" s="42">
        <v>13468590.433499999</v>
      </c>
      <c r="O23" s="42">
        <v>302467970.68370003</v>
      </c>
      <c r="P23" s="42">
        <v>71775</v>
      </c>
      <c r="Q23" s="42">
        <v>65701</v>
      </c>
      <c r="R23" s="43">
        <v>9.2449125584085596</v>
      </c>
      <c r="S23" s="42">
        <v>33.159161744339997</v>
      </c>
      <c r="T23" s="42">
        <v>27.4061051597388</v>
      </c>
      <c r="U23" s="71">
        <v>17.349825152269201</v>
      </c>
    </row>
    <row r="24" spans="1:21" ht="12" thickBot="1">
      <c r="A24" s="66"/>
      <c r="B24" s="68" t="s">
        <v>22</v>
      </c>
      <c r="C24" s="69"/>
      <c r="D24" s="42">
        <v>306535.43890000001</v>
      </c>
      <c r="E24" s="42">
        <v>331376</v>
      </c>
      <c r="F24" s="43">
        <v>92.503814066196696</v>
      </c>
      <c r="G24" s="44"/>
      <c r="H24" s="44"/>
      <c r="I24" s="42">
        <v>47510.762300000002</v>
      </c>
      <c r="J24" s="43">
        <v>15.499272276801699</v>
      </c>
      <c r="K24" s="44"/>
      <c r="L24" s="44"/>
      <c r="M24" s="44"/>
      <c r="N24" s="42">
        <v>1515801.9831000001</v>
      </c>
      <c r="O24" s="42">
        <v>35246320.8112</v>
      </c>
      <c r="P24" s="42">
        <v>35323</v>
      </c>
      <c r="Q24" s="42">
        <v>32498</v>
      </c>
      <c r="R24" s="43">
        <v>8.6928426364699405</v>
      </c>
      <c r="S24" s="42">
        <v>8.6780692155252996</v>
      </c>
      <c r="T24" s="42">
        <v>8.4784056803495602</v>
      </c>
      <c r="U24" s="71">
        <v>2.3007829301307301</v>
      </c>
    </row>
    <row r="25" spans="1:21" ht="12" thickBot="1">
      <c r="A25" s="66"/>
      <c r="B25" s="68" t="s">
        <v>23</v>
      </c>
      <c r="C25" s="69"/>
      <c r="D25" s="42">
        <v>246588.33059999999</v>
      </c>
      <c r="E25" s="42">
        <v>255687</v>
      </c>
      <c r="F25" s="43">
        <v>96.4414814206432</v>
      </c>
      <c r="G25" s="44"/>
      <c r="H25" s="44"/>
      <c r="I25" s="42">
        <v>20633.865600000001</v>
      </c>
      <c r="J25" s="43">
        <v>8.3677380635951302</v>
      </c>
      <c r="K25" s="44"/>
      <c r="L25" s="44"/>
      <c r="M25" s="44"/>
      <c r="N25" s="42">
        <v>1103158.2501999999</v>
      </c>
      <c r="O25" s="42">
        <v>25883313.332400002</v>
      </c>
      <c r="P25" s="42">
        <v>20977</v>
      </c>
      <c r="Q25" s="42">
        <v>17247</v>
      </c>
      <c r="R25" s="43">
        <v>21.626949614425701</v>
      </c>
      <c r="S25" s="42">
        <v>11.7551761739048</v>
      </c>
      <c r="T25" s="42">
        <v>11.929858833420299</v>
      </c>
      <c r="U25" s="71">
        <v>-1.4860063084663</v>
      </c>
    </row>
    <row r="26" spans="1:21" ht="12" thickBot="1">
      <c r="A26" s="66"/>
      <c r="B26" s="68" t="s">
        <v>24</v>
      </c>
      <c r="C26" s="69"/>
      <c r="D26" s="42">
        <v>433542.80550000002</v>
      </c>
      <c r="E26" s="42">
        <v>449275</v>
      </c>
      <c r="F26" s="43">
        <v>96.498315174447697</v>
      </c>
      <c r="G26" s="44"/>
      <c r="H26" s="44"/>
      <c r="I26" s="42">
        <v>87901.404599999994</v>
      </c>
      <c r="J26" s="43">
        <v>20.275138575676401</v>
      </c>
      <c r="K26" s="44"/>
      <c r="L26" s="44"/>
      <c r="M26" s="44"/>
      <c r="N26" s="42">
        <v>2174403.4071999998</v>
      </c>
      <c r="O26" s="42">
        <v>66846907.882700004</v>
      </c>
      <c r="P26" s="42">
        <v>37004</v>
      </c>
      <c r="Q26" s="42">
        <v>28812</v>
      </c>
      <c r="R26" s="43">
        <v>28.432597528807399</v>
      </c>
      <c r="S26" s="42">
        <v>11.7161065155118</v>
      </c>
      <c r="T26" s="42">
        <v>13.0638702797446</v>
      </c>
      <c r="U26" s="71">
        <v>-11.503512386544999</v>
      </c>
    </row>
    <row r="27" spans="1:21" ht="12" thickBot="1">
      <c r="A27" s="66"/>
      <c r="B27" s="68" t="s">
        <v>25</v>
      </c>
      <c r="C27" s="69"/>
      <c r="D27" s="42">
        <v>309132.86009999999</v>
      </c>
      <c r="E27" s="42">
        <v>273997</v>
      </c>
      <c r="F27" s="43">
        <v>112.82344700854399</v>
      </c>
      <c r="G27" s="44"/>
      <c r="H27" s="44"/>
      <c r="I27" s="42">
        <v>89359.512799999997</v>
      </c>
      <c r="J27" s="43">
        <v>28.906507309217599</v>
      </c>
      <c r="K27" s="44"/>
      <c r="L27" s="44"/>
      <c r="M27" s="44"/>
      <c r="N27" s="42">
        <v>1579554.7246000001</v>
      </c>
      <c r="O27" s="42">
        <v>29889842.0966</v>
      </c>
      <c r="P27" s="42">
        <v>42250</v>
      </c>
      <c r="Q27" s="42">
        <v>39668</v>
      </c>
      <c r="R27" s="43">
        <v>6.5090249067258199</v>
      </c>
      <c r="S27" s="42">
        <v>7.3167540852070996</v>
      </c>
      <c r="T27" s="42">
        <v>7.2868122088333198</v>
      </c>
      <c r="U27" s="71">
        <v>0.40922348933826003</v>
      </c>
    </row>
    <row r="28" spans="1:21" ht="12" thickBot="1">
      <c r="A28" s="66"/>
      <c r="B28" s="68" t="s">
        <v>26</v>
      </c>
      <c r="C28" s="69"/>
      <c r="D28" s="42">
        <v>985534.55660000001</v>
      </c>
      <c r="E28" s="42">
        <v>883433</v>
      </c>
      <c r="F28" s="43">
        <v>111.557362765484</v>
      </c>
      <c r="G28" s="44"/>
      <c r="H28" s="44"/>
      <c r="I28" s="42">
        <v>55006.477899999998</v>
      </c>
      <c r="J28" s="43">
        <v>5.5813849987936601</v>
      </c>
      <c r="K28" s="44"/>
      <c r="L28" s="44"/>
      <c r="M28" s="44"/>
      <c r="N28" s="42">
        <v>4831962.0816000002</v>
      </c>
      <c r="O28" s="42">
        <v>102104445.0697</v>
      </c>
      <c r="P28" s="42">
        <v>55020</v>
      </c>
      <c r="Q28" s="42">
        <v>52216</v>
      </c>
      <c r="R28" s="43">
        <v>5.3700015320974401</v>
      </c>
      <c r="S28" s="42">
        <v>17.912296557615399</v>
      </c>
      <c r="T28" s="42">
        <v>17.773916165543099</v>
      </c>
      <c r="U28" s="71">
        <v>0.77254411028299697</v>
      </c>
    </row>
    <row r="29" spans="1:21" ht="12" thickBot="1">
      <c r="A29" s="66"/>
      <c r="B29" s="68" t="s">
        <v>27</v>
      </c>
      <c r="C29" s="69"/>
      <c r="D29" s="42">
        <v>747616.32909999997</v>
      </c>
      <c r="E29" s="42">
        <v>714457</v>
      </c>
      <c r="F29" s="43">
        <v>104.641193115891</v>
      </c>
      <c r="G29" s="44"/>
      <c r="H29" s="44"/>
      <c r="I29" s="42">
        <v>116018.71859999999</v>
      </c>
      <c r="J29" s="43">
        <v>15.518483757526599</v>
      </c>
      <c r="K29" s="44"/>
      <c r="L29" s="44"/>
      <c r="M29" s="44"/>
      <c r="N29" s="42">
        <v>3643192.3731999998</v>
      </c>
      <c r="O29" s="42">
        <v>73472225.428299993</v>
      </c>
      <c r="P29" s="42">
        <v>112601</v>
      </c>
      <c r="Q29" s="42">
        <v>104509</v>
      </c>
      <c r="R29" s="43">
        <v>7.7428738194796702</v>
      </c>
      <c r="S29" s="42">
        <v>6.6395176694700799</v>
      </c>
      <c r="T29" s="42">
        <v>6.6829915270455196</v>
      </c>
      <c r="U29" s="71">
        <v>-0.65477433361376003</v>
      </c>
    </row>
    <row r="30" spans="1:21" ht="12" thickBot="1">
      <c r="A30" s="66"/>
      <c r="B30" s="68" t="s">
        <v>28</v>
      </c>
      <c r="C30" s="69"/>
      <c r="D30" s="42">
        <v>1008138.4453</v>
      </c>
      <c r="E30" s="42">
        <v>1179108</v>
      </c>
      <c r="F30" s="43">
        <v>85.500093740352895</v>
      </c>
      <c r="G30" s="44"/>
      <c r="H30" s="44"/>
      <c r="I30" s="42">
        <v>157137.09539999999</v>
      </c>
      <c r="J30" s="43">
        <v>15.586856758869001</v>
      </c>
      <c r="K30" s="44"/>
      <c r="L30" s="44"/>
      <c r="M30" s="44"/>
      <c r="N30" s="42">
        <v>5258230.0104999999</v>
      </c>
      <c r="O30" s="42">
        <v>146481600.759</v>
      </c>
      <c r="P30" s="42">
        <v>78975</v>
      </c>
      <c r="Q30" s="42">
        <v>64978</v>
      </c>
      <c r="R30" s="43">
        <v>21.5411370002155</v>
      </c>
      <c r="S30" s="42">
        <v>12.76528579044</v>
      </c>
      <c r="T30" s="42">
        <v>14.160695110652799</v>
      </c>
      <c r="U30" s="71">
        <v>-10.9312814700776</v>
      </c>
    </row>
    <row r="31" spans="1:21" ht="12" thickBot="1">
      <c r="A31" s="66"/>
      <c r="B31" s="68" t="s">
        <v>29</v>
      </c>
      <c r="C31" s="69"/>
      <c r="D31" s="42">
        <v>844978.63699999999</v>
      </c>
      <c r="E31" s="42">
        <v>1087189</v>
      </c>
      <c r="F31" s="43">
        <v>77.721411548497997</v>
      </c>
      <c r="G31" s="44"/>
      <c r="H31" s="44"/>
      <c r="I31" s="42">
        <v>36732.207699999999</v>
      </c>
      <c r="J31" s="43">
        <v>4.3471167307156398</v>
      </c>
      <c r="K31" s="44"/>
      <c r="L31" s="44"/>
      <c r="M31" s="44"/>
      <c r="N31" s="42">
        <v>4167130.0821000002</v>
      </c>
      <c r="O31" s="42">
        <v>112140830.765</v>
      </c>
      <c r="P31" s="42">
        <v>37282</v>
      </c>
      <c r="Q31" s="42">
        <v>31161</v>
      </c>
      <c r="R31" s="43">
        <v>19.6431436731812</v>
      </c>
      <c r="S31" s="42">
        <v>22.6645200633013</v>
      </c>
      <c r="T31" s="42">
        <v>21.4292084657103</v>
      </c>
      <c r="U31" s="71">
        <v>5.4504202786592897</v>
      </c>
    </row>
    <row r="32" spans="1:21" ht="12" thickBot="1">
      <c r="A32" s="66"/>
      <c r="B32" s="68" t="s">
        <v>30</v>
      </c>
      <c r="C32" s="69"/>
      <c r="D32" s="42">
        <v>142492.7402</v>
      </c>
      <c r="E32" s="42">
        <v>132587</v>
      </c>
      <c r="F32" s="43">
        <v>107.47112477090501</v>
      </c>
      <c r="G32" s="44"/>
      <c r="H32" s="44"/>
      <c r="I32" s="42">
        <v>33269.017200000002</v>
      </c>
      <c r="J32" s="43">
        <v>23.347868216517</v>
      </c>
      <c r="K32" s="44"/>
      <c r="L32" s="44"/>
      <c r="M32" s="44"/>
      <c r="N32" s="42">
        <v>703795.06880000001</v>
      </c>
      <c r="O32" s="42">
        <v>17456674.604699999</v>
      </c>
      <c r="P32" s="42">
        <v>34969</v>
      </c>
      <c r="Q32" s="42">
        <v>28302</v>
      </c>
      <c r="R32" s="43">
        <v>23.556639106776899</v>
      </c>
      <c r="S32" s="42">
        <v>4.0748302839657997</v>
      </c>
      <c r="T32" s="42">
        <v>4.5396244505688603</v>
      </c>
      <c r="U32" s="71">
        <v>-11.406466876228</v>
      </c>
    </row>
    <row r="33" spans="1:21" ht="12" thickBot="1">
      <c r="A33" s="66"/>
      <c r="B33" s="68" t="s">
        <v>31</v>
      </c>
      <c r="C33" s="69"/>
      <c r="D33" s="42">
        <v>91.453299999999999</v>
      </c>
      <c r="E33" s="44"/>
      <c r="F33" s="44"/>
      <c r="G33" s="44"/>
      <c r="H33" s="44"/>
      <c r="I33" s="42">
        <v>17.036899999999999</v>
      </c>
      <c r="J33" s="43">
        <v>18.629070793508799</v>
      </c>
      <c r="K33" s="44"/>
      <c r="L33" s="44"/>
      <c r="M33" s="44"/>
      <c r="N33" s="42">
        <v>312.99220000000003</v>
      </c>
      <c r="O33" s="42">
        <v>14521.248299999999</v>
      </c>
      <c r="P33" s="42">
        <v>19</v>
      </c>
      <c r="Q33" s="42">
        <v>11</v>
      </c>
      <c r="R33" s="43">
        <v>72.727272727272705</v>
      </c>
      <c r="S33" s="42">
        <v>4.8133315789473698</v>
      </c>
      <c r="T33" s="42">
        <v>4.4289181818181804</v>
      </c>
      <c r="U33" s="71">
        <v>7.9864308291275803</v>
      </c>
    </row>
    <row r="34" spans="1:21" ht="12" thickBot="1">
      <c r="A34" s="66"/>
      <c r="B34" s="68" t="s">
        <v>40</v>
      </c>
      <c r="C34" s="69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2">
        <v>25.9</v>
      </c>
      <c r="P34" s="44"/>
      <c r="Q34" s="44"/>
      <c r="R34" s="44"/>
      <c r="S34" s="44"/>
      <c r="T34" s="44"/>
      <c r="U34" s="45"/>
    </row>
    <row r="35" spans="1:21" ht="12" thickBot="1">
      <c r="A35" s="66"/>
      <c r="B35" s="68" t="s">
        <v>32</v>
      </c>
      <c r="C35" s="69"/>
      <c r="D35" s="42">
        <v>202951.0546</v>
      </c>
      <c r="E35" s="42">
        <v>178914</v>
      </c>
      <c r="F35" s="43">
        <v>113.434976916284</v>
      </c>
      <c r="G35" s="44"/>
      <c r="H35" s="44"/>
      <c r="I35" s="42">
        <v>14273.9594</v>
      </c>
      <c r="J35" s="43">
        <v>7.0332028715656598</v>
      </c>
      <c r="K35" s="44"/>
      <c r="L35" s="44"/>
      <c r="M35" s="44"/>
      <c r="N35" s="42">
        <v>879851.32239999995</v>
      </c>
      <c r="O35" s="42">
        <v>14253990.013800001</v>
      </c>
      <c r="P35" s="42">
        <v>17214</v>
      </c>
      <c r="Q35" s="42">
        <v>13741</v>
      </c>
      <c r="R35" s="43">
        <v>25.274725274725299</v>
      </c>
      <c r="S35" s="42">
        <v>11.789883501800899</v>
      </c>
      <c r="T35" s="42">
        <v>11.4103124226767</v>
      </c>
      <c r="U35" s="71">
        <v>3.2194642047669202</v>
      </c>
    </row>
    <row r="36" spans="1:21" ht="12" customHeight="1" thickBot="1">
      <c r="A36" s="66"/>
      <c r="B36" s="68" t="s">
        <v>41</v>
      </c>
      <c r="C36" s="69"/>
      <c r="D36" s="44"/>
      <c r="E36" s="42">
        <v>615859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</row>
    <row r="37" spans="1:21" ht="12" thickBot="1">
      <c r="A37" s="66"/>
      <c r="B37" s="68" t="s">
        <v>42</v>
      </c>
      <c r="C37" s="69"/>
      <c r="D37" s="44"/>
      <c r="E37" s="42">
        <v>221102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5"/>
    </row>
    <row r="38" spans="1:21" ht="12" thickBot="1">
      <c r="A38" s="66"/>
      <c r="B38" s="68" t="s">
        <v>43</v>
      </c>
      <c r="C38" s="69"/>
      <c r="D38" s="44"/>
      <c r="E38" s="42">
        <v>238187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5"/>
    </row>
    <row r="39" spans="1:21" ht="12" customHeight="1" thickBot="1">
      <c r="A39" s="66"/>
      <c r="B39" s="68" t="s">
        <v>33</v>
      </c>
      <c r="C39" s="69"/>
      <c r="D39" s="42">
        <v>301882.05160000001</v>
      </c>
      <c r="E39" s="42">
        <v>351333</v>
      </c>
      <c r="F39" s="43">
        <v>85.924764141142504</v>
      </c>
      <c r="G39" s="44"/>
      <c r="H39" s="44"/>
      <c r="I39" s="42">
        <v>19536.279900000001</v>
      </c>
      <c r="J39" s="43">
        <v>6.47149434570757</v>
      </c>
      <c r="K39" s="44"/>
      <c r="L39" s="44"/>
      <c r="M39" s="44"/>
      <c r="N39" s="42">
        <v>1885957.2860000001</v>
      </c>
      <c r="O39" s="42">
        <v>41312038.522100002</v>
      </c>
      <c r="P39" s="42">
        <v>482</v>
      </c>
      <c r="Q39" s="42">
        <v>492</v>
      </c>
      <c r="R39" s="43">
        <v>-2.0325203252032602</v>
      </c>
      <c r="S39" s="42">
        <v>626.31131037344403</v>
      </c>
      <c r="T39" s="42">
        <v>663.35904674796802</v>
      </c>
      <c r="U39" s="71">
        <v>-5.9152271020673997</v>
      </c>
    </row>
    <row r="40" spans="1:21" ht="12" thickBot="1">
      <c r="A40" s="66"/>
      <c r="B40" s="68" t="s">
        <v>34</v>
      </c>
      <c r="C40" s="69"/>
      <c r="D40" s="42">
        <v>349134.89850000001</v>
      </c>
      <c r="E40" s="42">
        <v>405278</v>
      </c>
      <c r="F40" s="43">
        <v>86.147014765173495</v>
      </c>
      <c r="G40" s="44"/>
      <c r="H40" s="44"/>
      <c r="I40" s="42">
        <v>28620.601500000001</v>
      </c>
      <c r="J40" s="43">
        <v>8.1975768171453591</v>
      </c>
      <c r="K40" s="44"/>
      <c r="L40" s="44"/>
      <c r="M40" s="44"/>
      <c r="N40" s="42">
        <v>1955939.2043000001</v>
      </c>
      <c r="O40" s="42">
        <v>55315422.895999998</v>
      </c>
      <c r="P40" s="42">
        <v>2051</v>
      </c>
      <c r="Q40" s="42">
        <v>1835</v>
      </c>
      <c r="R40" s="43">
        <v>11.7711171662125</v>
      </c>
      <c r="S40" s="42">
        <v>170.226669185763</v>
      </c>
      <c r="T40" s="42">
        <v>173.41013100817401</v>
      </c>
      <c r="U40" s="71">
        <v>-1.8701310656189301</v>
      </c>
    </row>
    <row r="41" spans="1:21" ht="12" thickBot="1">
      <c r="A41" s="66"/>
      <c r="B41" s="68" t="s">
        <v>44</v>
      </c>
      <c r="C41" s="69"/>
      <c r="D41" s="44"/>
      <c r="E41" s="42">
        <v>198341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5"/>
    </row>
    <row r="42" spans="1:21" ht="12" thickBot="1">
      <c r="A42" s="66"/>
      <c r="B42" s="68" t="s">
        <v>45</v>
      </c>
      <c r="C42" s="69"/>
      <c r="D42" s="44"/>
      <c r="E42" s="42">
        <v>74356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5"/>
    </row>
    <row r="43" spans="1:21" ht="12" thickBot="1">
      <c r="A43" s="67"/>
      <c r="B43" s="68" t="s">
        <v>35</v>
      </c>
      <c r="C43" s="69"/>
      <c r="D43" s="46">
        <v>86402.020900000003</v>
      </c>
      <c r="E43" s="47"/>
      <c r="F43" s="47"/>
      <c r="G43" s="47"/>
      <c r="H43" s="47"/>
      <c r="I43" s="46">
        <v>9887.1043000000009</v>
      </c>
      <c r="J43" s="48">
        <v>11.443140099052901</v>
      </c>
      <c r="K43" s="47"/>
      <c r="L43" s="47"/>
      <c r="M43" s="47"/>
      <c r="N43" s="46">
        <v>321146.85590000002</v>
      </c>
      <c r="O43" s="46">
        <v>4837305.3548999997</v>
      </c>
      <c r="P43" s="46">
        <v>39</v>
      </c>
      <c r="Q43" s="46">
        <v>24</v>
      </c>
      <c r="R43" s="48">
        <v>62.5</v>
      </c>
      <c r="S43" s="46">
        <v>2215.4364333333301</v>
      </c>
      <c r="T43" s="46">
        <v>338.04059583333299</v>
      </c>
      <c r="U43" s="72">
        <v>84.741579999895606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49" t="s">
        <v>53</v>
      </c>
      <c r="B1" s="50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 ht="14.25">
      <c r="A2" s="51">
        <v>1</v>
      </c>
      <c r="B2" s="52">
        <v>12</v>
      </c>
      <c r="C2" s="51">
        <v>57217</v>
      </c>
      <c r="D2" s="51">
        <v>590965.13497435895</v>
      </c>
      <c r="E2" s="51">
        <v>468364.49401452998</v>
      </c>
      <c r="F2" s="51">
        <v>122600.640959829</v>
      </c>
      <c r="G2" s="51">
        <v>468364.49401452998</v>
      </c>
      <c r="H2" s="51">
        <v>0.20745833164108499</v>
      </c>
    </row>
    <row r="3" spans="1:8" ht="14.25">
      <c r="A3" s="51">
        <v>2</v>
      </c>
      <c r="B3" s="52">
        <v>13</v>
      </c>
      <c r="C3" s="51">
        <v>17650.43</v>
      </c>
      <c r="D3" s="51">
        <v>95604.105008191502</v>
      </c>
      <c r="E3" s="51">
        <v>82139.3428607065</v>
      </c>
      <c r="F3" s="51">
        <v>13464.7621474851</v>
      </c>
      <c r="G3" s="51">
        <v>82139.3428607065</v>
      </c>
      <c r="H3" s="51">
        <v>0.14083874480422601</v>
      </c>
    </row>
    <row r="4" spans="1:8" ht="14.25">
      <c r="A4" s="51">
        <v>3</v>
      </c>
      <c r="B4" s="52">
        <v>14</v>
      </c>
      <c r="C4" s="51">
        <v>102769</v>
      </c>
      <c r="D4" s="51">
        <v>93213.047865811997</v>
      </c>
      <c r="E4" s="51">
        <v>71624.670259829101</v>
      </c>
      <c r="F4" s="51">
        <v>21588.3776059829</v>
      </c>
      <c r="G4" s="51">
        <v>71624.670259829101</v>
      </c>
      <c r="H4" s="51">
        <v>0.231602528833315</v>
      </c>
    </row>
    <row r="5" spans="1:8" ht="14.25">
      <c r="A5" s="51">
        <v>4</v>
      </c>
      <c r="B5" s="52">
        <v>15</v>
      </c>
      <c r="C5" s="51">
        <v>3368</v>
      </c>
      <c r="D5" s="51">
        <v>51728.972755018498</v>
      </c>
      <c r="E5" s="51">
        <v>40895.298890386497</v>
      </c>
      <c r="F5" s="51">
        <v>10833.673864631999</v>
      </c>
      <c r="G5" s="51">
        <v>40895.298890386497</v>
      </c>
      <c r="H5" s="51">
        <v>0.209431451808232</v>
      </c>
    </row>
    <row r="6" spans="1:8" ht="14.25">
      <c r="A6" s="51">
        <v>5</v>
      </c>
      <c r="B6" s="52">
        <v>16</v>
      </c>
      <c r="C6" s="51">
        <v>4572</v>
      </c>
      <c r="D6" s="51">
        <v>280120.96465812001</v>
      </c>
      <c r="E6" s="51">
        <v>252496.476400855</v>
      </c>
      <c r="F6" s="51">
        <v>27624.488257264999</v>
      </c>
      <c r="G6" s="51">
        <v>252496.476400855</v>
      </c>
      <c r="H6" s="51">
        <v>9.8616282758343096E-2</v>
      </c>
    </row>
    <row r="7" spans="1:8" ht="14.25">
      <c r="A7" s="51">
        <v>6</v>
      </c>
      <c r="B7" s="52">
        <v>17</v>
      </c>
      <c r="C7" s="51">
        <v>21377</v>
      </c>
      <c r="D7" s="51">
        <v>308530.67661367502</v>
      </c>
      <c r="E7" s="51">
        <v>229504.185389744</v>
      </c>
      <c r="F7" s="51">
        <v>79026.491223931604</v>
      </c>
      <c r="G7" s="51">
        <v>229504.185389744</v>
      </c>
      <c r="H7" s="51">
        <v>0.25613819699000001</v>
      </c>
    </row>
    <row r="8" spans="1:8" ht="14.25">
      <c r="A8" s="51">
        <v>7</v>
      </c>
      <c r="B8" s="52">
        <v>18</v>
      </c>
      <c r="C8" s="51">
        <v>92507</v>
      </c>
      <c r="D8" s="51">
        <v>255549.333230769</v>
      </c>
      <c r="E8" s="51">
        <v>209354.25873247901</v>
      </c>
      <c r="F8" s="51">
        <v>46195.074498290604</v>
      </c>
      <c r="G8" s="51">
        <v>209354.25873247901</v>
      </c>
      <c r="H8" s="51">
        <v>0.18076773636726701</v>
      </c>
    </row>
    <row r="9" spans="1:8" ht="14.25">
      <c r="A9" s="51">
        <v>8</v>
      </c>
      <c r="B9" s="52">
        <v>19</v>
      </c>
      <c r="C9" s="51">
        <v>37106</v>
      </c>
      <c r="D9" s="51">
        <v>136738.40337948699</v>
      </c>
      <c r="E9" s="51">
        <v>110923.555782051</v>
      </c>
      <c r="F9" s="51">
        <v>25814.847597435899</v>
      </c>
      <c r="G9" s="51">
        <v>110923.555782051</v>
      </c>
      <c r="H9" s="51">
        <v>0.18879003234952599</v>
      </c>
    </row>
    <row r="10" spans="1:8" ht="14.25">
      <c r="A10" s="51">
        <v>9</v>
      </c>
      <c r="B10" s="52">
        <v>21</v>
      </c>
      <c r="C10" s="51">
        <v>141349</v>
      </c>
      <c r="D10" s="51">
        <v>567203.02289999998</v>
      </c>
      <c r="E10" s="51">
        <v>521857.8186</v>
      </c>
      <c r="F10" s="51">
        <v>45345.204299999998</v>
      </c>
      <c r="G10" s="51">
        <v>521857.8186</v>
      </c>
      <c r="H10" s="51">
        <v>7.9945279678092507E-2</v>
      </c>
    </row>
    <row r="11" spans="1:8" ht="14.25">
      <c r="A11" s="51">
        <v>10</v>
      </c>
      <c r="B11" s="52">
        <v>22</v>
      </c>
      <c r="C11" s="51">
        <v>45003.078999999998</v>
      </c>
      <c r="D11" s="51">
        <v>762785.014976923</v>
      </c>
      <c r="E11" s="51">
        <v>701080.09535812004</v>
      </c>
      <c r="F11" s="51">
        <v>61704.919618803397</v>
      </c>
      <c r="G11" s="51">
        <v>701080.09535812004</v>
      </c>
      <c r="H11" s="51">
        <v>8.0894247274469894E-2</v>
      </c>
    </row>
    <row r="12" spans="1:8" ht="14.25">
      <c r="A12" s="51">
        <v>11</v>
      </c>
      <c r="B12" s="52">
        <v>23</v>
      </c>
      <c r="C12" s="51">
        <v>180571.70800000001</v>
      </c>
      <c r="D12" s="51">
        <v>1414367.4579</v>
      </c>
      <c r="E12" s="51">
        <v>1194664.5416000001</v>
      </c>
      <c r="F12" s="51">
        <v>219702.91630000001</v>
      </c>
      <c r="G12" s="51">
        <v>1194664.5416000001</v>
      </c>
      <c r="H12" s="51">
        <v>0.155336518153639</v>
      </c>
    </row>
    <row r="13" spans="1:8" ht="14.25">
      <c r="A13" s="51">
        <v>12</v>
      </c>
      <c r="B13" s="52">
        <v>24</v>
      </c>
      <c r="C13" s="51">
        <v>18764</v>
      </c>
      <c r="D13" s="51">
        <v>512849.10049743601</v>
      </c>
      <c r="E13" s="51">
        <v>468893.29014102602</v>
      </c>
      <c r="F13" s="51">
        <v>43955.8103564103</v>
      </c>
      <c r="G13" s="51">
        <v>468893.29014102602</v>
      </c>
      <c r="H13" s="51">
        <v>8.5709052260743906E-2</v>
      </c>
    </row>
    <row r="14" spans="1:8" ht="14.25">
      <c r="A14" s="51">
        <v>13</v>
      </c>
      <c r="B14" s="52">
        <v>25</v>
      </c>
      <c r="C14" s="51">
        <v>75005</v>
      </c>
      <c r="D14" s="51">
        <v>972968.68779999996</v>
      </c>
      <c r="E14" s="51">
        <v>937543.06949999998</v>
      </c>
      <c r="F14" s="51">
        <v>35425.618300000002</v>
      </c>
      <c r="G14" s="51">
        <v>937543.06949999998</v>
      </c>
      <c r="H14" s="51">
        <v>3.6409823609125203E-2</v>
      </c>
    </row>
    <row r="15" spans="1:8" ht="14.25">
      <c r="A15" s="51">
        <v>14</v>
      </c>
      <c r="B15" s="52">
        <v>26</v>
      </c>
      <c r="C15" s="51">
        <v>85382</v>
      </c>
      <c r="D15" s="51">
        <v>350068.25104725099</v>
      </c>
      <c r="E15" s="51">
        <v>309959.08851043798</v>
      </c>
      <c r="F15" s="51">
        <v>40109.162536812597</v>
      </c>
      <c r="G15" s="51">
        <v>309959.08851043798</v>
      </c>
      <c r="H15" s="51">
        <v>0.11457526472858801</v>
      </c>
    </row>
    <row r="16" spans="1:8" ht="14.25">
      <c r="A16" s="51">
        <v>15</v>
      </c>
      <c r="B16" s="52">
        <v>27</v>
      </c>
      <c r="C16" s="51">
        <v>143501.66099999999</v>
      </c>
      <c r="D16" s="51">
        <v>889146.45028230106</v>
      </c>
      <c r="E16" s="51">
        <v>769692.778284956</v>
      </c>
      <c r="F16" s="51">
        <v>119453.67199734499</v>
      </c>
      <c r="G16" s="51">
        <v>769692.778284956</v>
      </c>
      <c r="H16" s="51">
        <v>0.134346453229858</v>
      </c>
    </row>
    <row r="17" spans="1:8" ht="14.25">
      <c r="A17" s="51">
        <v>16</v>
      </c>
      <c r="B17" s="52">
        <v>29</v>
      </c>
      <c r="C17" s="51">
        <v>186137</v>
      </c>
      <c r="D17" s="51">
        <v>2379999.79706239</v>
      </c>
      <c r="E17" s="51">
        <v>2276916.3035324798</v>
      </c>
      <c r="F17" s="51">
        <v>103083.49352991499</v>
      </c>
      <c r="G17" s="51">
        <v>2276916.3035324798</v>
      </c>
      <c r="H17" s="51">
        <v>4.3312395932617001E-2</v>
      </c>
    </row>
    <row r="18" spans="1:8" ht="14.25">
      <c r="A18" s="51">
        <v>17</v>
      </c>
      <c r="B18" s="52">
        <v>31</v>
      </c>
      <c r="C18" s="51">
        <v>42382.46</v>
      </c>
      <c r="D18" s="51">
        <v>306535.49054996599</v>
      </c>
      <c r="E18" s="51">
        <v>259024.65763592301</v>
      </c>
      <c r="F18" s="51">
        <v>47510.832914042803</v>
      </c>
      <c r="G18" s="51">
        <v>259024.65763592301</v>
      </c>
      <c r="H18" s="51">
        <v>0.154992927014102</v>
      </c>
    </row>
    <row r="19" spans="1:8" ht="14.25">
      <c r="A19" s="51">
        <v>18</v>
      </c>
      <c r="B19" s="52">
        <v>32</v>
      </c>
      <c r="C19" s="51">
        <v>16539.841</v>
      </c>
      <c r="D19" s="51">
        <v>246588.324324143</v>
      </c>
      <c r="E19" s="51">
        <v>225954.451675941</v>
      </c>
      <c r="F19" s="51">
        <v>20633.8726482028</v>
      </c>
      <c r="G19" s="51">
        <v>225954.451675941</v>
      </c>
      <c r="H19" s="51">
        <v>8.3677411348476297E-2</v>
      </c>
    </row>
    <row r="20" spans="1:8" ht="14.25">
      <c r="A20" s="51">
        <v>19</v>
      </c>
      <c r="B20" s="52">
        <v>33</v>
      </c>
      <c r="C20" s="51">
        <v>35935.175999999999</v>
      </c>
      <c r="D20" s="51">
        <v>433542.83661819802</v>
      </c>
      <c r="E20" s="51">
        <v>345641.40307502402</v>
      </c>
      <c r="F20" s="51">
        <v>87901.433543173902</v>
      </c>
      <c r="G20" s="51">
        <v>345641.40307502402</v>
      </c>
      <c r="H20" s="51">
        <v>0.20275143796363701</v>
      </c>
    </row>
    <row r="21" spans="1:8" ht="14.25">
      <c r="A21" s="51">
        <v>20</v>
      </c>
      <c r="B21" s="52">
        <v>34</v>
      </c>
      <c r="C21" s="51">
        <v>65463.398999999998</v>
      </c>
      <c r="D21" s="51">
        <v>309132.81077615899</v>
      </c>
      <c r="E21" s="51">
        <v>219773.35251578101</v>
      </c>
      <c r="F21" s="51">
        <v>89359.458260377694</v>
      </c>
      <c r="G21" s="51">
        <v>219773.35251578101</v>
      </c>
      <c r="H21" s="51">
        <v>0.28906494278629702</v>
      </c>
    </row>
    <row r="22" spans="1:8" ht="14.25">
      <c r="A22" s="51">
        <v>21</v>
      </c>
      <c r="B22" s="52">
        <v>35</v>
      </c>
      <c r="C22" s="51">
        <v>38753.625999999997</v>
      </c>
      <c r="D22" s="51">
        <v>985534.55718230095</v>
      </c>
      <c r="E22" s="51">
        <v>930528.04850757797</v>
      </c>
      <c r="F22" s="51">
        <v>55006.508674722601</v>
      </c>
      <c r="G22" s="51">
        <v>930528.04850757797</v>
      </c>
      <c r="H22" s="51">
        <v>5.5813881181385798E-2</v>
      </c>
    </row>
    <row r="23" spans="1:8" ht="14.25">
      <c r="A23" s="51">
        <v>22</v>
      </c>
      <c r="B23" s="52">
        <v>36</v>
      </c>
      <c r="C23" s="51">
        <v>145292.913</v>
      </c>
      <c r="D23" s="51">
        <v>747616.33037964604</v>
      </c>
      <c r="E23" s="51">
        <v>631597.53990036203</v>
      </c>
      <c r="F23" s="51">
        <v>116018.790479284</v>
      </c>
      <c r="G23" s="51">
        <v>631597.53990036203</v>
      </c>
      <c r="H23" s="51">
        <v>0.15518493345426099</v>
      </c>
    </row>
    <row r="24" spans="1:8" ht="14.25">
      <c r="A24" s="51">
        <v>23</v>
      </c>
      <c r="B24" s="52">
        <v>37</v>
      </c>
      <c r="C24" s="51">
        <v>120729.363</v>
      </c>
      <c r="D24" s="51">
        <v>1008138.43378673</v>
      </c>
      <c r="E24" s="51">
        <v>851001.332023339</v>
      </c>
      <c r="F24" s="51">
        <v>157137.10176338701</v>
      </c>
      <c r="G24" s="51">
        <v>851001.332023339</v>
      </c>
      <c r="H24" s="51">
        <v>0.155868575680777</v>
      </c>
    </row>
    <row r="25" spans="1:8" ht="14.25">
      <c r="A25" s="51">
        <v>24</v>
      </c>
      <c r="B25" s="52">
        <v>38</v>
      </c>
      <c r="C25" s="51">
        <v>168899.948</v>
      </c>
      <c r="D25" s="51">
        <v>844978.57503008796</v>
      </c>
      <c r="E25" s="51">
        <v>808246.48920707998</v>
      </c>
      <c r="F25" s="51">
        <v>36732.085823008798</v>
      </c>
      <c r="G25" s="51">
        <v>808246.48920707998</v>
      </c>
      <c r="H25" s="51">
        <v>4.3471026258507101E-2</v>
      </c>
    </row>
    <row r="26" spans="1:8" ht="14.25">
      <c r="A26" s="51">
        <v>25</v>
      </c>
      <c r="B26" s="52">
        <v>39</v>
      </c>
      <c r="C26" s="51">
        <v>126164.25599999999</v>
      </c>
      <c r="D26" s="51">
        <v>142492.52086610699</v>
      </c>
      <c r="E26" s="51">
        <v>109223.74270955499</v>
      </c>
      <c r="F26" s="51">
        <v>33268.778156552202</v>
      </c>
      <c r="G26" s="51">
        <v>109223.74270955499</v>
      </c>
      <c r="H26" s="51">
        <v>0.23347736396504101</v>
      </c>
    </row>
    <row r="27" spans="1:8" ht="14.25">
      <c r="A27" s="51">
        <v>26</v>
      </c>
      <c r="B27" s="52">
        <v>40</v>
      </c>
      <c r="C27" s="51">
        <v>27</v>
      </c>
      <c r="D27" s="51">
        <v>91.453000000000003</v>
      </c>
      <c r="E27" s="51">
        <v>74.416399999999996</v>
      </c>
      <c r="F27" s="51">
        <v>17.0366</v>
      </c>
      <c r="G27" s="51">
        <v>74.416399999999996</v>
      </c>
      <c r="H27" s="51">
        <v>0.186288038664669</v>
      </c>
    </row>
    <row r="28" spans="1:8" ht="14.25">
      <c r="A28" s="51">
        <v>27</v>
      </c>
      <c r="B28" s="52">
        <v>42</v>
      </c>
      <c r="C28" s="51">
        <v>16202.518</v>
      </c>
      <c r="D28" s="51">
        <v>202951.0534</v>
      </c>
      <c r="E28" s="51">
        <v>188677.11569999999</v>
      </c>
      <c r="F28" s="51">
        <v>14273.9377</v>
      </c>
      <c r="G28" s="51">
        <v>188677.11569999999</v>
      </c>
      <c r="H28" s="51">
        <v>7.0331922209180303E-2</v>
      </c>
    </row>
    <row r="29" spans="1:8" ht="14.25">
      <c r="A29" s="51">
        <v>28</v>
      </c>
      <c r="B29" s="52">
        <v>75</v>
      </c>
      <c r="C29" s="51">
        <v>499</v>
      </c>
      <c r="D29" s="51">
        <v>301882.05128205102</v>
      </c>
      <c r="E29" s="51">
        <v>282345.77264957299</v>
      </c>
      <c r="F29" s="51">
        <v>19536.278632478599</v>
      </c>
      <c r="G29" s="51">
        <v>282345.77264957299</v>
      </c>
      <c r="H29" s="51">
        <v>6.4714939326504406E-2</v>
      </c>
    </row>
    <row r="30" spans="1:8" ht="14.25">
      <c r="A30" s="51">
        <v>29</v>
      </c>
      <c r="B30" s="52">
        <v>76</v>
      </c>
      <c r="C30" s="51">
        <v>2096</v>
      </c>
      <c r="D30" s="51">
        <v>349134.89306410297</v>
      </c>
      <c r="E30" s="51">
        <v>320514.29787179502</v>
      </c>
      <c r="F30" s="51">
        <v>28620.595192307701</v>
      </c>
      <c r="G30" s="51">
        <v>320514.29787179502</v>
      </c>
      <c r="H30" s="51">
        <v>8.1975751381151193E-2</v>
      </c>
    </row>
    <row r="31" spans="1:8" ht="14.25">
      <c r="A31" s="51">
        <v>30</v>
      </c>
      <c r="B31" s="52">
        <v>99</v>
      </c>
      <c r="C31" s="51">
        <v>40</v>
      </c>
      <c r="D31" s="51">
        <v>86402.020951516504</v>
      </c>
      <c r="E31" s="51">
        <v>76514.916496482896</v>
      </c>
      <c r="F31" s="51">
        <v>9887.1044550336592</v>
      </c>
      <c r="G31" s="51">
        <v>76514.916496482896</v>
      </c>
      <c r="H31" s="51">
        <v>0.11443140271663001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2013-09-06T00:12:09Z</dcterms:modified>
</cp:coreProperties>
</file>