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<sst xmlns="http://schemas.openxmlformats.org/spreadsheetml/2006/main" count="144" uniqueCount="101">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</sst>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charset val="1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</cellStyleXfs>
  <cellXfs count="7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31" fillId="0" borderId="0" xfId="46" applyNumberFormat="1" applyFont="1"/>
    <xf numFmtId="0" fontId="30" fillId="0" borderId="0" xfId="46" applyNumberFormat="1" applyFont="1"/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47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5" xfId="46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16" Type="http://schemas.openxmlformats.org/officeDocument/2006/relationships/image" Target="cid:99173458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137" Type="http://schemas.openxmlformats.org/officeDocument/2006/relationships/hyperlink" Target="cid:dc21ce9c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53" Type="http://schemas.openxmlformats.org/officeDocument/2006/relationships/hyperlink" Target="cid:ed7946d5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3" Type="http://schemas.openxmlformats.org/officeDocument/2006/relationships/image" Target="cid:650096f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1" t="s">
        <v>4</v>
      </c>
      <c r="D2" s="31"/>
      <c r="E2" s="13"/>
      <c r="F2" s="24"/>
      <c r="G2" s="14"/>
      <c r="H2" s="24"/>
      <c r="I2" s="20"/>
      <c r="J2" s="21"/>
      <c r="K2" s="22"/>
      <c r="L2" s="22"/>
    </row>
    <row r="3" spans="1:12">
      <c r="A3" s="32" t="s">
        <v>5</v>
      </c>
      <c r="B3" s="32"/>
      <c r="C3" s="32"/>
      <c r="D3" s="32"/>
      <c r="E3" s="15">
        <f>RA!D7</f>
        <v>21161289.156599998</v>
      </c>
      <c r="F3" s="25">
        <f>RA!I7</f>
        <v>2423686.0092000002</v>
      </c>
      <c r="G3" s="16">
        <f>E3-F3</f>
        <v>18737603.147399999</v>
      </c>
      <c r="H3" s="27">
        <f>RA!J7</f>
        <v>11.453394881871301</v>
      </c>
      <c r="I3" s="20">
        <f>SUM(I4:I39)</f>
        <v>21161294.519736286</v>
      </c>
      <c r="J3" s="21">
        <f>SUM(J4:J39)</f>
        <v>18737603.27251184</v>
      </c>
      <c r="K3" s="22">
        <f>E3-I3</f>
        <v>-5.363136287778616</v>
      </c>
      <c r="L3" s="22">
        <f>G3-J3</f>
        <v>-0.12511184066534042</v>
      </c>
    </row>
    <row r="4" spans="1:12">
      <c r="A4" s="33">
        <f>RA!A8</f>
        <v>41524</v>
      </c>
      <c r="B4" s="12">
        <v>12</v>
      </c>
      <c r="C4" s="30" t="s">
        <v>6</v>
      </c>
      <c r="D4" s="30"/>
      <c r="E4" s="15">
        <f>RA!D8</f>
        <v>884784.59909999999</v>
      </c>
      <c r="F4" s="25">
        <f>RA!I8</f>
        <v>187263.70869999999</v>
      </c>
      <c r="G4" s="16">
        <f t="shared" ref="G4:G39" si="0">E4-F4</f>
        <v>697520.89040000003</v>
      </c>
      <c r="H4" s="27">
        <f>RA!J8</f>
        <v>21.164892437151799</v>
      </c>
      <c r="I4" s="20">
        <f>VLOOKUP(B4,RMS!B:D,3,FALSE)</f>
        <v>884785.58525299095</v>
      </c>
      <c r="J4" s="21">
        <f>VLOOKUP(B4,RMS!B:E,4,FALSE)</f>
        <v>697520.87730769196</v>
      </c>
      <c r="K4" s="22">
        <f t="shared" ref="K4:K39" si="1">E4-I4</f>
        <v>-0.98615299095399678</v>
      </c>
      <c r="L4" s="22">
        <f t="shared" ref="L4:L39" si="2">G4-J4</f>
        <v>1.3092308072373271E-2</v>
      </c>
    </row>
    <row r="5" spans="1:12">
      <c r="A5" s="33"/>
      <c r="B5" s="12">
        <v>13</v>
      </c>
      <c r="C5" s="30" t="s">
        <v>7</v>
      </c>
      <c r="D5" s="30"/>
      <c r="E5" s="15">
        <f>RA!D9</f>
        <v>176784.68969999999</v>
      </c>
      <c r="F5" s="25">
        <f>RA!I9</f>
        <v>27826.657299999999</v>
      </c>
      <c r="G5" s="16">
        <f t="shared" si="0"/>
        <v>148958.0324</v>
      </c>
      <c r="H5" s="27">
        <f>RA!J9</f>
        <v>15.740422627786</v>
      </c>
      <c r="I5" s="20">
        <f>VLOOKUP(B5,RMS!B:D,3,FALSE)</f>
        <v>176784.763892905</v>
      </c>
      <c r="J5" s="21">
        <f>VLOOKUP(B5,RMS!B:E,4,FALSE)</f>
        <v>148958.05760847899</v>
      </c>
      <c r="K5" s="22">
        <f t="shared" si="1"/>
        <v>-7.4192905012750998E-2</v>
      </c>
      <c r="L5" s="22">
        <f t="shared" si="2"/>
        <v>-2.5208478997228667E-2</v>
      </c>
    </row>
    <row r="6" spans="1:12">
      <c r="A6" s="33"/>
      <c r="B6" s="12">
        <v>14</v>
      </c>
      <c r="C6" s="30" t="s">
        <v>8</v>
      </c>
      <c r="D6" s="30"/>
      <c r="E6" s="15">
        <f>RA!D10</f>
        <v>185686.81090000001</v>
      </c>
      <c r="F6" s="25">
        <f>RA!I10</f>
        <v>40734.016000000003</v>
      </c>
      <c r="G6" s="16">
        <f t="shared" si="0"/>
        <v>144952.79490000001</v>
      </c>
      <c r="H6" s="27">
        <f>RA!J10</f>
        <v>21.9369463035999</v>
      </c>
      <c r="I6" s="20">
        <f>VLOOKUP(B6,RMS!B:D,3,FALSE)</f>
        <v>185689.49379316199</v>
      </c>
      <c r="J6" s="21">
        <f>VLOOKUP(B6,RMS!B:E,4,FALSE)</f>
        <v>144952.79642393201</v>
      </c>
      <c r="K6" s="22">
        <f t="shared" si="1"/>
        <v>-2.6828931619820651</v>
      </c>
      <c r="L6" s="22">
        <f t="shared" si="2"/>
        <v>-1.5239320055115968E-3</v>
      </c>
    </row>
    <row r="7" spans="1:12">
      <c r="A7" s="33"/>
      <c r="B7" s="12">
        <v>15</v>
      </c>
      <c r="C7" s="30" t="s">
        <v>9</v>
      </c>
      <c r="D7" s="30"/>
      <c r="E7" s="15">
        <f>RA!D11</f>
        <v>87186.385399999999</v>
      </c>
      <c r="F7" s="25">
        <f>RA!I11</f>
        <v>18040.630300000001</v>
      </c>
      <c r="G7" s="16">
        <f t="shared" si="0"/>
        <v>69145.755099999995</v>
      </c>
      <c r="H7" s="27">
        <f>RA!J11</f>
        <v>20.692026876939401</v>
      </c>
      <c r="I7" s="20">
        <f>VLOOKUP(B7,RMS!B:D,3,FALSE)</f>
        <v>87186.434366190195</v>
      </c>
      <c r="J7" s="21">
        <f>VLOOKUP(B7,RMS!B:E,4,FALSE)</f>
        <v>69145.755354950496</v>
      </c>
      <c r="K7" s="22">
        <f t="shared" si="1"/>
        <v>-4.8966190195642412E-2</v>
      </c>
      <c r="L7" s="22">
        <f t="shared" si="2"/>
        <v>-2.5495050067547709E-4</v>
      </c>
    </row>
    <row r="8" spans="1:12">
      <c r="A8" s="33"/>
      <c r="B8" s="12">
        <v>16</v>
      </c>
      <c r="C8" s="30" t="s">
        <v>10</v>
      </c>
      <c r="D8" s="30"/>
      <c r="E8" s="15">
        <f>RA!D12</f>
        <v>305572.31060000003</v>
      </c>
      <c r="F8" s="25">
        <f>RA!I12</f>
        <v>29057.189600000002</v>
      </c>
      <c r="G8" s="16">
        <f t="shared" si="0"/>
        <v>276515.12100000004</v>
      </c>
      <c r="H8" s="27">
        <f>RA!J12</f>
        <v>9.5091042584798906</v>
      </c>
      <c r="I8" s="20">
        <f>VLOOKUP(B8,RMS!B:D,3,FALSE)</f>
        <v>305572.30882991501</v>
      </c>
      <c r="J8" s="21">
        <f>VLOOKUP(B8,RMS!B:E,4,FALSE)</f>
        <v>276515.12582564098</v>
      </c>
      <c r="K8" s="22">
        <f t="shared" si="1"/>
        <v>1.7700850148685277E-3</v>
      </c>
      <c r="L8" s="22">
        <f t="shared" si="2"/>
        <v>-4.8256409354507923E-3</v>
      </c>
    </row>
    <row r="9" spans="1:12">
      <c r="A9" s="33"/>
      <c r="B9" s="12">
        <v>17</v>
      </c>
      <c r="C9" s="30" t="s">
        <v>11</v>
      </c>
      <c r="D9" s="30"/>
      <c r="E9" s="15">
        <f>RA!D13</f>
        <v>550344.61499999999</v>
      </c>
      <c r="F9" s="25">
        <f>RA!I13</f>
        <v>54948.1342</v>
      </c>
      <c r="G9" s="16">
        <f t="shared" si="0"/>
        <v>495396.48080000002</v>
      </c>
      <c r="H9" s="27">
        <f>RA!J13</f>
        <v>9.9843139557202694</v>
      </c>
      <c r="I9" s="20">
        <f>VLOOKUP(B9,RMS!B:D,3,FALSE)</f>
        <v>550345.073426496</v>
      </c>
      <c r="J9" s="21">
        <f>VLOOKUP(B9,RMS!B:E,4,FALSE)</f>
        <v>495396.47960427398</v>
      </c>
      <c r="K9" s="22">
        <f t="shared" si="1"/>
        <v>-0.45842649601399899</v>
      </c>
      <c r="L9" s="22">
        <f t="shared" si="2"/>
        <v>1.1957260430790484E-3</v>
      </c>
    </row>
    <row r="10" spans="1:12">
      <c r="A10" s="33"/>
      <c r="B10" s="12">
        <v>18</v>
      </c>
      <c r="C10" s="30" t="s">
        <v>12</v>
      </c>
      <c r="D10" s="30"/>
      <c r="E10" s="15">
        <f>RA!D14</f>
        <v>254823.26560000001</v>
      </c>
      <c r="F10" s="25">
        <f>RA!I14</f>
        <v>43771.793100000003</v>
      </c>
      <c r="G10" s="16">
        <f t="shared" si="0"/>
        <v>211051.4725</v>
      </c>
      <c r="H10" s="27">
        <f>RA!J14</f>
        <v>17.177314244418</v>
      </c>
      <c r="I10" s="20">
        <f>VLOOKUP(B10,RMS!B:D,3,FALSE)</f>
        <v>254823.243755556</v>
      </c>
      <c r="J10" s="21">
        <f>VLOOKUP(B10,RMS!B:E,4,FALSE)</f>
        <v>211051.47477863199</v>
      </c>
      <c r="K10" s="22">
        <f t="shared" si="1"/>
        <v>2.1844444010639563E-2</v>
      </c>
      <c r="L10" s="22">
        <f t="shared" si="2"/>
        <v>-2.2786319896113127E-3</v>
      </c>
    </row>
    <row r="11" spans="1:12">
      <c r="A11" s="33"/>
      <c r="B11" s="12">
        <v>19</v>
      </c>
      <c r="C11" s="30" t="s">
        <v>13</v>
      </c>
      <c r="D11" s="30"/>
      <c r="E11" s="15">
        <f>RA!D15</f>
        <v>152954.201</v>
      </c>
      <c r="F11" s="25">
        <f>RA!I15</f>
        <v>29137.004199999999</v>
      </c>
      <c r="G11" s="16">
        <f t="shared" si="0"/>
        <v>123817.19680000001</v>
      </c>
      <c r="H11" s="27">
        <f>RA!J15</f>
        <v>19.0494958683744</v>
      </c>
      <c r="I11" s="20">
        <f>VLOOKUP(B11,RMS!B:D,3,FALSE)</f>
        <v>152954.26546666701</v>
      </c>
      <c r="J11" s="21">
        <f>VLOOKUP(B11,RMS!B:E,4,FALSE)</f>
        <v>123817.196063248</v>
      </c>
      <c r="K11" s="22">
        <f t="shared" si="1"/>
        <v>-6.4466667012311518E-2</v>
      </c>
      <c r="L11" s="22">
        <f t="shared" si="2"/>
        <v>7.3675200110301375E-4</v>
      </c>
    </row>
    <row r="12" spans="1:12">
      <c r="A12" s="33"/>
      <c r="B12" s="12">
        <v>21</v>
      </c>
      <c r="C12" s="30" t="s">
        <v>14</v>
      </c>
      <c r="D12" s="30"/>
      <c r="E12" s="15">
        <f>RA!D16</f>
        <v>958353.45970000001</v>
      </c>
      <c r="F12" s="25">
        <f>RA!I16</f>
        <v>43667.080900000001</v>
      </c>
      <c r="G12" s="16">
        <f t="shared" si="0"/>
        <v>914686.37880000006</v>
      </c>
      <c r="H12" s="27">
        <f>RA!J16</f>
        <v>4.5564692711256498</v>
      </c>
      <c r="I12" s="20">
        <f>VLOOKUP(B12,RMS!B:D,3,FALSE)</f>
        <v>958353.07209999999</v>
      </c>
      <c r="J12" s="21">
        <f>VLOOKUP(B12,RMS!B:E,4,FALSE)</f>
        <v>914686.37879999995</v>
      </c>
      <c r="K12" s="22">
        <f t="shared" si="1"/>
        <v>0.38760000001639128</v>
      </c>
      <c r="L12" s="22">
        <f t="shared" si="2"/>
        <v>0</v>
      </c>
    </row>
    <row r="13" spans="1:12">
      <c r="A13" s="33"/>
      <c r="B13" s="12">
        <v>22</v>
      </c>
      <c r="C13" s="30" t="s">
        <v>15</v>
      </c>
      <c r="D13" s="30"/>
      <c r="E13" s="15">
        <f>RA!D17</f>
        <v>855822.7452</v>
      </c>
      <c r="F13" s="25">
        <f>RA!I17</f>
        <v>64633.760399999999</v>
      </c>
      <c r="G13" s="16">
        <f t="shared" si="0"/>
        <v>791188.98479999998</v>
      </c>
      <c r="H13" s="27">
        <f>RA!J17</f>
        <v>7.55223681101109</v>
      </c>
      <c r="I13" s="20">
        <f>VLOOKUP(B13,RMS!B:D,3,FALSE)</f>
        <v>855822.80673333304</v>
      </c>
      <c r="J13" s="21">
        <f>VLOOKUP(B13,RMS!B:E,4,FALSE)</f>
        <v>791188.97959743603</v>
      </c>
      <c r="K13" s="22">
        <f t="shared" si="1"/>
        <v>-6.1533333035185933E-2</v>
      </c>
      <c r="L13" s="22">
        <f t="shared" si="2"/>
        <v>5.2025639452040195E-3</v>
      </c>
    </row>
    <row r="14" spans="1:12">
      <c r="A14" s="33"/>
      <c r="B14" s="12">
        <v>23</v>
      </c>
      <c r="C14" s="30" t="s">
        <v>16</v>
      </c>
      <c r="D14" s="30"/>
      <c r="E14" s="15">
        <f>RA!D18</f>
        <v>2104562.0792999999</v>
      </c>
      <c r="F14" s="25">
        <f>RA!I18</f>
        <v>321551.93670000002</v>
      </c>
      <c r="G14" s="16">
        <f t="shared" si="0"/>
        <v>1783010.1425999999</v>
      </c>
      <c r="H14" s="27">
        <f>RA!J18</f>
        <v>15.2788050237488</v>
      </c>
      <c r="I14" s="20">
        <f>VLOOKUP(B14,RMS!B:D,3,FALSE)</f>
        <v>2104562.2294999999</v>
      </c>
      <c r="J14" s="21">
        <f>VLOOKUP(B14,RMS!B:E,4,FALSE)</f>
        <v>1783010.1464</v>
      </c>
      <c r="K14" s="22">
        <f t="shared" si="1"/>
        <v>-0.15020000003278255</v>
      </c>
      <c r="L14" s="22">
        <f t="shared" si="2"/>
        <v>-3.8000000640749931E-3</v>
      </c>
    </row>
    <row r="15" spans="1:12">
      <c r="A15" s="33"/>
      <c r="B15" s="12">
        <v>24</v>
      </c>
      <c r="C15" s="30" t="s">
        <v>17</v>
      </c>
      <c r="D15" s="30"/>
      <c r="E15" s="15">
        <f>RA!D19</f>
        <v>689673.29260000004</v>
      </c>
      <c r="F15" s="25">
        <f>RA!I19</f>
        <v>59056.400600000001</v>
      </c>
      <c r="G15" s="16">
        <f t="shared" si="0"/>
        <v>630616.89199999999</v>
      </c>
      <c r="H15" s="27">
        <f>RA!J19</f>
        <v>8.5629531016582092</v>
      </c>
      <c r="I15" s="20">
        <f>VLOOKUP(B15,RMS!B:D,3,FALSE)</f>
        <v>689673.30673076899</v>
      </c>
      <c r="J15" s="21">
        <f>VLOOKUP(B15,RMS!B:E,4,FALSE)</f>
        <v>630616.89210769197</v>
      </c>
      <c r="K15" s="22">
        <f t="shared" si="1"/>
        <v>-1.4130768948234618E-2</v>
      </c>
      <c r="L15" s="22">
        <f t="shared" si="2"/>
        <v>-1.0769197251647711E-4</v>
      </c>
    </row>
    <row r="16" spans="1:12">
      <c r="A16" s="33"/>
      <c r="B16" s="12">
        <v>25</v>
      </c>
      <c r="C16" s="30" t="s">
        <v>18</v>
      </c>
      <c r="D16" s="30"/>
      <c r="E16" s="15">
        <f>RA!D20</f>
        <v>1205126.7094000001</v>
      </c>
      <c r="F16" s="25">
        <f>RA!I20</f>
        <v>42345.791700000002</v>
      </c>
      <c r="G16" s="16">
        <f t="shared" si="0"/>
        <v>1162780.9177000001</v>
      </c>
      <c r="H16" s="27">
        <f>RA!J20</f>
        <v>3.5138040979178702</v>
      </c>
      <c r="I16" s="20">
        <f>VLOOKUP(B16,RMS!B:D,3,FALSE)</f>
        <v>1205126.6728000001</v>
      </c>
      <c r="J16" s="21">
        <f>VLOOKUP(B16,RMS!B:E,4,FALSE)</f>
        <v>1162780.9177000001</v>
      </c>
      <c r="K16" s="22">
        <f t="shared" si="1"/>
        <v>3.659999999217689E-2</v>
      </c>
      <c r="L16" s="22">
        <f t="shared" si="2"/>
        <v>0</v>
      </c>
    </row>
    <row r="17" spans="1:12">
      <c r="A17" s="33"/>
      <c r="B17" s="12">
        <v>26</v>
      </c>
      <c r="C17" s="30" t="s">
        <v>19</v>
      </c>
      <c r="D17" s="30"/>
      <c r="E17" s="15">
        <f>RA!D21</f>
        <v>453273.67800000001</v>
      </c>
      <c r="F17" s="25">
        <f>RA!I21</f>
        <v>49717.803399999997</v>
      </c>
      <c r="G17" s="16">
        <f t="shared" si="0"/>
        <v>403555.87460000004</v>
      </c>
      <c r="H17" s="27">
        <f>RA!J21</f>
        <v>10.9686059025912</v>
      </c>
      <c r="I17" s="20">
        <f>VLOOKUP(B17,RMS!B:D,3,FALSE)</f>
        <v>453273.47458938102</v>
      </c>
      <c r="J17" s="21">
        <f>VLOOKUP(B17,RMS!B:E,4,FALSE)</f>
        <v>403555.87459203502</v>
      </c>
      <c r="K17" s="22">
        <f t="shared" si="1"/>
        <v>0.20341061899671331</v>
      </c>
      <c r="L17" s="22">
        <f t="shared" si="2"/>
        <v>7.9650199040770531E-6</v>
      </c>
    </row>
    <row r="18" spans="1:12">
      <c r="A18" s="33"/>
      <c r="B18" s="12">
        <v>27</v>
      </c>
      <c r="C18" s="30" t="s">
        <v>20</v>
      </c>
      <c r="D18" s="30"/>
      <c r="E18" s="15">
        <f>RA!D22</f>
        <v>1341434.3141000001</v>
      </c>
      <c r="F18" s="25">
        <f>RA!I22</f>
        <v>173638.802</v>
      </c>
      <c r="G18" s="16">
        <f t="shared" si="0"/>
        <v>1167795.5121000002</v>
      </c>
      <c r="H18" s="27">
        <f>RA!J22</f>
        <v>12.9442642233659</v>
      </c>
      <c r="I18" s="20">
        <f>VLOOKUP(B18,RMS!B:D,3,FALSE)</f>
        <v>1341434.64987434</v>
      </c>
      <c r="J18" s="21">
        <f>VLOOKUP(B18,RMS!B:E,4,FALSE)</f>
        <v>1167795.5043831901</v>
      </c>
      <c r="K18" s="22">
        <f t="shared" si="1"/>
        <v>-0.33577433996833861</v>
      </c>
      <c r="L18" s="22">
        <f t="shared" si="2"/>
        <v>7.7168100979179144E-3</v>
      </c>
    </row>
    <row r="19" spans="1:12">
      <c r="A19" s="33"/>
      <c r="B19" s="12">
        <v>29</v>
      </c>
      <c r="C19" s="30" t="s">
        <v>21</v>
      </c>
      <c r="D19" s="30"/>
      <c r="E19" s="15">
        <f>RA!D23</f>
        <v>3078741.9767999998</v>
      </c>
      <c r="F19" s="25">
        <f>RA!I23</f>
        <v>330977.84279999998</v>
      </c>
      <c r="G19" s="16">
        <f t="shared" si="0"/>
        <v>2747764.1339999996</v>
      </c>
      <c r="H19" s="27">
        <f>RA!J23</f>
        <v>10.7504248584032</v>
      </c>
      <c r="I19" s="20">
        <f>VLOOKUP(B19,RMS!B:D,3,FALSE)</f>
        <v>3078743.4406991499</v>
      </c>
      <c r="J19" s="21">
        <f>VLOOKUP(B19,RMS!B:E,4,FALSE)</f>
        <v>2747764.1836735001</v>
      </c>
      <c r="K19" s="22">
        <f t="shared" si="1"/>
        <v>-1.4638991500250995</v>
      </c>
      <c r="L19" s="22">
        <f t="shared" si="2"/>
        <v>-4.9673500470817089E-2</v>
      </c>
    </row>
    <row r="20" spans="1:12">
      <c r="A20" s="33"/>
      <c r="B20" s="12">
        <v>31</v>
      </c>
      <c r="C20" s="30" t="s">
        <v>22</v>
      </c>
      <c r="D20" s="30"/>
      <c r="E20" s="15">
        <f>RA!D24</f>
        <v>391630.90029999998</v>
      </c>
      <c r="F20" s="25">
        <f>RA!I24</f>
        <v>60622.758500000004</v>
      </c>
      <c r="G20" s="16">
        <f t="shared" si="0"/>
        <v>331008.14179999998</v>
      </c>
      <c r="H20" s="27">
        <f>RA!J24</f>
        <v>15.479564675198301</v>
      </c>
      <c r="I20" s="20">
        <f>VLOOKUP(B20,RMS!B:D,3,FALSE)</f>
        <v>391630.96659655101</v>
      </c>
      <c r="J20" s="21">
        <f>VLOOKUP(B20,RMS!B:E,4,FALSE)</f>
        <v>331008.12668340199</v>
      </c>
      <c r="K20" s="22">
        <f t="shared" si="1"/>
        <v>-6.6296551027335227E-2</v>
      </c>
      <c r="L20" s="22">
        <f t="shared" si="2"/>
        <v>1.511659799143672E-2</v>
      </c>
    </row>
    <row r="21" spans="1:12">
      <c r="A21" s="33"/>
      <c r="B21" s="12">
        <v>32</v>
      </c>
      <c r="C21" s="30" t="s">
        <v>23</v>
      </c>
      <c r="D21" s="30"/>
      <c r="E21" s="15">
        <f>RA!D25</f>
        <v>303543.44510000001</v>
      </c>
      <c r="F21" s="25">
        <f>RA!I25</f>
        <v>28145.3603</v>
      </c>
      <c r="G21" s="16">
        <f t="shared" si="0"/>
        <v>275398.08480000001</v>
      </c>
      <c r="H21" s="27">
        <f>RA!J25</f>
        <v>9.2722675301809705</v>
      </c>
      <c r="I21" s="20">
        <f>VLOOKUP(B21,RMS!B:D,3,FALSE)</f>
        <v>303543.44207475998</v>
      </c>
      <c r="J21" s="21">
        <f>VLOOKUP(B21,RMS!B:E,4,FALSE)</f>
        <v>275398.11411992501</v>
      </c>
      <c r="K21" s="22">
        <f t="shared" si="1"/>
        <v>3.0252400320023298E-3</v>
      </c>
      <c r="L21" s="22">
        <f t="shared" si="2"/>
        <v>-2.9319925000891089E-2</v>
      </c>
    </row>
    <row r="22" spans="1:12">
      <c r="A22" s="33"/>
      <c r="B22" s="12">
        <v>33</v>
      </c>
      <c r="C22" s="30" t="s">
        <v>24</v>
      </c>
      <c r="D22" s="30"/>
      <c r="E22" s="15">
        <f>RA!D26</f>
        <v>560944.52309999999</v>
      </c>
      <c r="F22" s="25">
        <f>RA!I26</f>
        <v>111675.0053</v>
      </c>
      <c r="G22" s="16">
        <f t="shared" si="0"/>
        <v>449269.51779999997</v>
      </c>
      <c r="H22" s="27">
        <f>RA!J26</f>
        <v>19.908386783569998</v>
      </c>
      <c r="I22" s="20">
        <f>VLOOKUP(B22,RMS!B:D,3,FALSE)</f>
        <v>560944.56079828297</v>
      </c>
      <c r="J22" s="21">
        <f>VLOOKUP(B22,RMS!B:E,4,FALSE)</f>
        <v>449269.50306269602</v>
      </c>
      <c r="K22" s="22">
        <f t="shared" si="1"/>
        <v>-3.76982829766348E-2</v>
      </c>
      <c r="L22" s="22">
        <f t="shared" si="2"/>
        <v>1.4737303950823843E-2</v>
      </c>
    </row>
    <row r="23" spans="1:12">
      <c r="A23" s="33"/>
      <c r="B23" s="12">
        <v>34</v>
      </c>
      <c r="C23" s="30" t="s">
        <v>25</v>
      </c>
      <c r="D23" s="30"/>
      <c r="E23" s="15">
        <f>RA!D27</f>
        <v>396286.71189999999</v>
      </c>
      <c r="F23" s="25">
        <f>RA!I27</f>
        <v>115621.1165</v>
      </c>
      <c r="G23" s="16">
        <f t="shared" si="0"/>
        <v>280665.59539999999</v>
      </c>
      <c r="H23" s="27">
        <f>RA!J27</f>
        <v>29.176127543023998</v>
      </c>
      <c r="I23" s="20">
        <f>VLOOKUP(B23,RMS!B:D,3,FALSE)</f>
        <v>396286.65441928001</v>
      </c>
      <c r="J23" s="21">
        <f>VLOOKUP(B23,RMS!B:E,4,FALSE)</f>
        <v>280665.59259630501</v>
      </c>
      <c r="K23" s="22">
        <f t="shared" si="1"/>
        <v>5.7480719988234341E-2</v>
      </c>
      <c r="L23" s="22">
        <f t="shared" si="2"/>
        <v>2.8036949806846678E-3</v>
      </c>
    </row>
    <row r="24" spans="1:12">
      <c r="A24" s="33"/>
      <c r="B24" s="12">
        <v>35</v>
      </c>
      <c r="C24" s="30" t="s">
        <v>26</v>
      </c>
      <c r="D24" s="30"/>
      <c r="E24" s="15">
        <f>RA!D28</f>
        <v>1216939.9476000001</v>
      </c>
      <c r="F24" s="25">
        <f>RA!I28</f>
        <v>58180.176200000002</v>
      </c>
      <c r="G24" s="16">
        <f t="shared" si="0"/>
        <v>1158759.7714</v>
      </c>
      <c r="H24" s="27">
        <f>RA!J28</f>
        <v>4.7808584404465204</v>
      </c>
      <c r="I24" s="20">
        <f>VLOOKUP(B24,RMS!B:D,3,FALSE)</f>
        <v>1216939.9475318999</v>
      </c>
      <c r="J24" s="21">
        <f>VLOOKUP(B24,RMS!B:E,4,FALSE)</f>
        <v>1158759.7535703301</v>
      </c>
      <c r="K24" s="22">
        <f t="shared" si="1"/>
        <v>6.810016930103302E-5</v>
      </c>
      <c r="L24" s="22">
        <f t="shared" si="2"/>
        <v>1.7829669872298837E-2</v>
      </c>
    </row>
    <row r="25" spans="1:12">
      <c r="A25" s="33"/>
      <c r="B25" s="12">
        <v>36</v>
      </c>
      <c r="C25" s="30" t="s">
        <v>27</v>
      </c>
      <c r="D25" s="30"/>
      <c r="E25" s="15">
        <f>RA!D29</f>
        <v>817865.04040000006</v>
      </c>
      <c r="F25" s="25">
        <f>RA!I29</f>
        <v>135515.71220000001</v>
      </c>
      <c r="G25" s="16">
        <f t="shared" si="0"/>
        <v>682349.32820000011</v>
      </c>
      <c r="H25" s="27">
        <f>RA!J29</f>
        <v>16.5694467309328</v>
      </c>
      <c r="I25" s="20">
        <f>VLOOKUP(B25,RMS!B:D,3,FALSE)</f>
        <v>817865.04101858404</v>
      </c>
      <c r="J25" s="21">
        <f>VLOOKUP(B25,RMS!B:E,4,FALSE)</f>
        <v>682349.283520806</v>
      </c>
      <c r="K25" s="22">
        <f t="shared" si="1"/>
        <v>-6.1858398839831352E-4</v>
      </c>
      <c r="L25" s="22">
        <f t="shared" si="2"/>
        <v>4.4679194106720388E-2</v>
      </c>
    </row>
    <row r="26" spans="1:12">
      <c r="A26" s="33"/>
      <c r="B26" s="12">
        <v>37</v>
      </c>
      <c r="C26" s="30" t="s">
        <v>28</v>
      </c>
      <c r="D26" s="30"/>
      <c r="E26" s="15">
        <f>RA!D30</f>
        <v>1289923.9305</v>
      </c>
      <c r="F26" s="25">
        <f>RA!I30</f>
        <v>212750.0704</v>
      </c>
      <c r="G26" s="16">
        <f t="shared" si="0"/>
        <v>1077173.8600999999</v>
      </c>
      <c r="H26" s="27">
        <f>RA!J30</f>
        <v>16.4932261019093</v>
      </c>
      <c r="I26" s="20">
        <f>VLOOKUP(B26,RMS!B:D,3,FALSE)</f>
        <v>1289923.91352478</v>
      </c>
      <c r="J26" s="21">
        <f>VLOOKUP(B26,RMS!B:E,4,FALSE)</f>
        <v>1077173.87814307</v>
      </c>
      <c r="K26" s="22">
        <f t="shared" si="1"/>
        <v>1.6975220059975982E-2</v>
      </c>
      <c r="L26" s="22">
        <f t="shared" si="2"/>
        <v>-1.804307010024786E-2</v>
      </c>
    </row>
    <row r="27" spans="1:12">
      <c r="A27" s="33"/>
      <c r="B27" s="12">
        <v>38</v>
      </c>
      <c r="C27" s="30" t="s">
        <v>29</v>
      </c>
      <c r="D27" s="30"/>
      <c r="E27" s="15">
        <f>RA!D31</f>
        <v>1324261.3149999999</v>
      </c>
      <c r="F27" s="25">
        <f>RA!I31</f>
        <v>36236.852800000001</v>
      </c>
      <c r="G27" s="16">
        <f t="shared" si="0"/>
        <v>1288024.4622</v>
      </c>
      <c r="H27" s="27">
        <f>RA!J31</f>
        <v>2.7363823430876302</v>
      </c>
      <c r="I27" s="20">
        <f>VLOOKUP(B27,RMS!B:D,3,FALSE)</f>
        <v>1324261.19817257</v>
      </c>
      <c r="J27" s="21">
        <f>VLOOKUP(B27,RMS!B:E,4,FALSE)</f>
        <v>1288024.54750531</v>
      </c>
      <c r="K27" s="22">
        <f t="shared" si="1"/>
        <v>0.11682742997072637</v>
      </c>
      <c r="L27" s="22">
        <f t="shared" si="2"/>
        <v>-8.5305310087278485E-2</v>
      </c>
    </row>
    <row r="28" spans="1:12">
      <c r="A28" s="33"/>
      <c r="B28" s="12">
        <v>39</v>
      </c>
      <c r="C28" s="30" t="s">
        <v>30</v>
      </c>
      <c r="D28" s="30"/>
      <c r="E28" s="15">
        <f>RA!D32</f>
        <v>174810.62950000001</v>
      </c>
      <c r="F28" s="25">
        <f>RA!I32</f>
        <v>39237.223400000003</v>
      </c>
      <c r="G28" s="16">
        <f t="shared" si="0"/>
        <v>135573.40610000002</v>
      </c>
      <c r="H28" s="27">
        <f>RA!J32</f>
        <v>22.445559238718999</v>
      </c>
      <c r="I28" s="20">
        <f>VLOOKUP(B28,RMS!B:D,3,FALSE)</f>
        <v>174810.403885115</v>
      </c>
      <c r="J28" s="21">
        <f>VLOOKUP(B28,RMS!B:E,4,FALSE)</f>
        <v>135573.43703998899</v>
      </c>
      <c r="K28" s="22">
        <f t="shared" si="1"/>
        <v>0.22561488501378335</v>
      </c>
      <c r="L28" s="22">
        <f t="shared" si="2"/>
        <v>-3.0939988966565579E-2</v>
      </c>
    </row>
    <row r="29" spans="1:12">
      <c r="A29" s="33"/>
      <c r="B29" s="12">
        <v>40</v>
      </c>
      <c r="C29" s="30" t="s">
        <v>31</v>
      </c>
      <c r="D29" s="30"/>
      <c r="E29" s="15">
        <f>RA!D33</f>
        <v>215.64109999999999</v>
      </c>
      <c r="F29" s="25">
        <f>RA!I33</f>
        <v>34.860500000000002</v>
      </c>
      <c r="G29" s="16">
        <f t="shared" si="0"/>
        <v>180.78059999999999</v>
      </c>
      <c r="H29" s="27">
        <f>RA!J33</f>
        <v>16.165981345856601</v>
      </c>
      <c r="I29" s="20">
        <f>VLOOKUP(B29,RMS!B:D,3,FALSE)</f>
        <v>215.6412</v>
      </c>
      <c r="J29" s="21">
        <f>VLOOKUP(B29,RMS!B:E,4,FALSE)</f>
        <v>180.78059999999999</v>
      </c>
      <c r="K29" s="22">
        <f t="shared" si="1"/>
        <v>-1.0000000000331966E-4</v>
      </c>
      <c r="L29" s="22">
        <f t="shared" si="2"/>
        <v>0</v>
      </c>
    </row>
    <row r="30" spans="1:12">
      <c r="A30" s="33"/>
      <c r="B30" s="12">
        <v>41</v>
      </c>
      <c r="C30" s="30" t="s">
        <v>40</v>
      </c>
      <c r="D30" s="30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3"/>
      <c r="B31" s="12">
        <v>42</v>
      </c>
      <c r="C31" s="30" t="s">
        <v>32</v>
      </c>
      <c r="D31" s="30"/>
      <c r="E31" s="15">
        <f>RA!D35</f>
        <v>239084.7334</v>
      </c>
      <c r="F31" s="25">
        <f>RA!I35</f>
        <v>19516.860400000001</v>
      </c>
      <c r="G31" s="16">
        <f t="shared" si="0"/>
        <v>219567.87299999999</v>
      </c>
      <c r="H31" s="27">
        <f>RA!J35</f>
        <v>8.1631562678439096</v>
      </c>
      <c r="I31" s="20">
        <f>VLOOKUP(B31,RMS!B:D,3,FALSE)</f>
        <v>239084.7323</v>
      </c>
      <c r="J31" s="21">
        <f>VLOOKUP(B31,RMS!B:E,4,FALSE)</f>
        <v>219567.8707</v>
      </c>
      <c r="K31" s="22">
        <f t="shared" si="1"/>
        <v>1.0999999940395355E-3</v>
      </c>
      <c r="L31" s="22">
        <f t="shared" si="2"/>
        <v>2.2999999928288162E-3</v>
      </c>
    </row>
    <row r="32" spans="1:12">
      <c r="A32" s="33"/>
      <c r="B32" s="12">
        <v>71</v>
      </c>
      <c r="C32" s="30" t="s">
        <v>41</v>
      </c>
      <c r="D32" s="30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3"/>
      <c r="B33" s="12">
        <v>72</v>
      </c>
      <c r="C33" s="30" t="s">
        <v>42</v>
      </c>
      <c r="D33" s="30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3"/>
      <c r="B34" s="12">
        <v>73</v>
      </c>
      <c r="C34" s="30" t="s">
        <v>43</v>
      </c>
      <c r="D34" s="30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3"/>
      <c r="B35" s="12">
        <v>75</v>
      </c>
      <c r="C35" s="30" t="s">
        <v>33</v>
      </c>
      <c r="D35" s="30"/>
      <c r="E35" s="15">
        <f>RA!D39</f>
        <v>672138.03370000003</v>
      </c>
      <c r="F35" s="25">
        <f>RA!I39</f>
        <v>48780.828000000001</v>
      </c>
      <c r="G35" s="16">
        <f t="shared" si="0"/>
        <v>623357.20570000005</v>
      </c>
      <c r="H35" s="27">
        <f>RA!J39</f>
        <v>7.25756102975906</v>
      </c>
      <c r="I35" s="20">
        <f>VLOOKUP(B35,RMS!B:D,3,FALSE)</f>
        <v>672138.03418803401</v>
      </c>
      <c r="J35" s="21">
        <f>VLOOKUP(B35,RMS!B:E,4,FALSE)</f>
        <v>623357.20470085496</v>
      </c>
      <c r="K35" s="22">
        <f t="shared" si="1"/>
        <v>-4.8803398385643959E-4</v>
      </c>
      <c r="L35" s="22">
        <f t="shared" si="2"/>
        <v>9.991450933739543E-4</v>
      </c>
    </row>
    <row r="36" spans="1:12">
      <c r="A36" s="33"/>
      <c r="B36" s="12">
        <v>76</v>
      </c>
      <c r="C36" s="30" t="s">
        <v>34</v>
      </c>
      <c r="D36" s="30"/>
      <c r="E36" s="15">
        <f>RA!D40</f>
        <v>467721.03950000001</v>
      </c>
      <c r="F36" s="25">
        <f>RA!I40</f>
        <v>37378.752999999997</v>
      </c>
      <c r="G36" s="16">
        <f t="shared" si="0"/>
        <v>430342.28650000005</v>
      </c>
      <c r="H36" s="27">
        <f>RA!J40</f>
        <v>7.9916766284361298</v>
      </c>
      <c r="I36" s="20">
        <f>VLOOKUP(B36,RMS!B:D,3,FALSE)</f>
        <v>467721.029245299</v>
      </c>
      <c r="J36" s="21">
        <f>VLOOKUP(B36,RMS!B:E,4,FALSE)</f>
        <v>430342.28673931601</v>
      </c>
      <c r="K36" s="22">
        <f t="shared" si="1"/>
        <v>1.0254701017402112E-2</v>
      </c>
      <c r="L36" s="22">
        <f t="shared" si="2"/>
        <v>-2.3931596660986543E-4</v>
      </c>
    </row>
    <row r="37" spans="1:12">
      <c r="A37" s="33"/>
      <c r="B37" s="12">
        <v>77</v>
      </c>
      <c r="C37" s="30" t="s">
        <v>44</v>
      </c>
      <c r="D37" s="30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3"/>
      <c r="B38" s="12">
        <v>78</v>
      </c>
      <c r="C38" s="30" t="s">
        <v>45</v>
      </c>
      <c r="D38" s="30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3"/>
      <c r="B39" s="12">
        <v>99</v>
      </c>
      <c r="C39" s="30" t="s">
        <v>35</v>
      </c>
      <c r="D39" s="30"/>
      <c r="E39" s="15">
        <f>RA!D43</f>
        <v>20798.133099999999</v>
      </c>
      <c r="F39" s="25">
        <f>RA!I43</f>
        <v>3621.8798000000002</v>
      </c>
      <c r="G39" s="16">
        <f t="shared" si="0"/>
        <v>17176.2533</v>
      </c>
      <c r="H39" s="27">
        <f>RA!J43</f>
        <v>17.414446684159401</v>
      </c>
      <c r="I39" s="20">
        <f>VLOOKUP(B39,RMS!B:D,3,FALSE)</f>
        <v>20798.132970274601</v>
      </c>
      <c r="J39" s="21">
        <f>VLOOKUP(B39,RMS!B:E,4,FALSE)</f>
        <v>17176.253309129399</v>
      </c>
      <c r="K39" s="22">
        <f t="shared" si="1"/>
        <v>1.2972539843758568E-4</v>
      </c>
      <c r="L39" s="22">
        <f t="shared" si="2"/>
        <v>-9.1293986770324409E-6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50" t="s">
        <v>54</v>
      </c>
      <c r="W1" s="38"/>
    </row>
    <row r="2" spans="1:23" ht="12.7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50"/>
      <c r="W2" s="38"/>
    </row>
    <row r="3" spans="1:23" ht="23.25" thickBo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51" t="s">
        <v>55</v>
      </c>
      <c r="W3" s="38"/>
    </row>
    <row r="4" spans="1:23" ht="15" thickTop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49"/>
      <c r="W4" s="38"/>
    </row>
    <row r="5" spans="1:23" ht="15" thickTop="1" thickBot="1">
      <c r="A5" s="52"/>
      <c r="B5" s="53"/>
      <c r="C5" s="54"/>
      <c r="D5" s="55" t="s">
        <v>0</v>
      </c>
      <c r="E5" s="55" t="s">
        <v>56</v>
      </c>
      <c r="F5" s="55" t="s">
        <v>57</v>
      </c>
      <c r="G5" s="55" t="s">
        <v>58</v>
      </c>
      <c r="H5" s="55" t="s">
        <v>59</v>
      </c>
      <c r="I5" s="55" t="s">
        <v>1</v>
      </c>
      <c r="J5" s="55" t="s">
        <v>2</v>
      </c>
      <c r="K5" s="55" t="s">
        <v>60</v>
      </c>
      <c r="L5" s="55" t="s">
        <v>61</v>
      </c>
      <c r="M5" s="55" t="s">
        <v>62</v>
      </c>
      <c r="N5" s="55" t="s">
        <v>63</v>
      </c>
      <c r="O5" s="55" t="s">
        <v>64</v>
      </c>
      <c r="P5" s="55" t="s">
        <v>65</v>
      </c>
      <c r="Q5" s="55" t="s">
        <v>66</v>
      </c>
      <c r="R5" s="55" t="s">
        <v>67</v>
      </c>
      <c r="S5" s="55" t="s">
        <v>68</v>
      </c>
      <c r="T5" s="55" t="s">
        <v>69</v>
      </c>
      <c r="U5" s="56" t="s">
        <v>70</v>
      </c>
      <c r="V5" s="49"/>
      <c r="W5" s="49"/>
    </row>
    <row r="6" spans="1:23" ht="14.25" thickBot="1">
      <c r="A6" s="57" t="s">
        <v>3</v>
      </c>
      <c r="B6" s="39" t="s">
        <v>4</v>
      </c>
      <c r="C6" s="40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8"/>
      <c r="V6" s="49"/>
      <c r="W6" s="49"/>
    </row>
    <row r="7" spans="1:23" ht="14.25" thickBot="1">
      <c r="A7" s="41" t="s">
        <v>5</v>
      </c>
      <c r="B7" s="42"/>
      <c r="C7" s="43"/>
      <c r="D7" s="59">
        <v>21161289.156599998</v>
      </c>
      <c r="E7" s="59">
        <v>23437027</v>
      </c>
      <c r="F7" s="60">
        <v>90.289989240529493</v>
      </c>
      <c r="G7" s="61"/>
      <c r="H7" s="61"/>
      <c r="I7" s="59">
        <v>2423686.0092000002</v>
      </c>
      <c r="J7" s="60">
        <v>11.453394881871301</v>
      </c>
      <c r="K7" s="61"/>
      <c r="L7" s="61"/>
      <c r="M7" s="61"/>
      <c r="N7" s="59">
        <v>120147144.031</v>
      </c>
      <c r="O7" s="59">
        <v>2003924979.6496</v>
      </c>
      <c r="P7" s="59">
        <v>1259285</v>
      </c>
      <c r="Q7" s="59">
        <v>1021799</v>
      </c>
      <c r="R7" s="60">
        <v>23.241948759002501</v>
      </c>
      <c r="S7" s="59">
        <v>16.804209655955599</v>
      </c>
      <c r="T7" s="59">
        <v>16.1351219029379</v>
      </c>
      <c r="U7" s="62">
        <v>3.98166749116089</v>
      </c>
      <c r="V7" s="49"/>
      <c r="W7" s="49"/>
    </row>
    <row r="8" spans="1:23" ht="14.25" thickBot="1">
      <c r="A8" s="44">
        <v>41524</v>
      </c>
      <c r="B8" s="34" t="s">
        <v>6</v>
      </c>
      <c r="C8" s="35"/>
      <c r="D8" s="63">
        <v>884784.59909999999</v>
      </c>
      <c r="E8" s="63">
        <v>844707</v>
      </c>
      <c r="F8" s="64">
        <v>104.74455628993201</v>
      </c>
      <c r="G8" s="65"/>
      <c r="H8" s="65"/>
      <c r="I8" s="63">
        <v>187263.70869999999</v>
      </c>
      <c r="J8" s="64">
        <v>21.164892437151799</v>
      </c>
      <c r="K8" s="65"/>
      <c r="L8" s="65"/>
      <c r="M8" s="65"/>
      <c r="N8" s="63">
        <v>4970854.5516999997</v>
      </c>
      <c r="O8" s="63">
        <v>64627121.265699998</v>
      </c>
      <c r="P8" s="63">
        <v>38498</v>
      </c>
      <c r="Q8" s="63">
        <v>28737</v>
      </c>
      <c r="R8" s="64">
        <v>33.966663186832299</v>
      </c>
      <c r="S8" s="63">
        <v>22.982612060366801</v>
      </c>
      <c r="T8" s="63">
        <v>22.540814754497699</v>
      </c>
      <c r="U8" s="66">
        <v>1.92231111376134</v>
      </c>
      <c r="V8" s="49"/>
      <c r="W8" s="49"/>
    </row>
    <row r="9" spans="1:23" ht="12" customHeight="1" thickBot="1">
      <c r="A9" s="45"/>
      <c r="B9" s="34" t="s">
        <v>7</v>
      </c>
      <c r="C9" s="35"/>
      <c r="D9" s="63">
        <v>176784.68969999999</v>
      </c>
      <c r="E9" s="63">
        <v>141539</v>
      </c>
      <c r="F9" s="64">
        <v>124.901751248772</v>
      </c>
      <c r="G9" s="65"/>
      <c r="H9" s="65"/>
      <c r="I9" s="63">
        <v>27826.657299999999</v>
      </c>
      <c r="J9" s="64">
        <v>15.740422627786</v>
      </c>
      <c r="K9" s="65"/>
      <c r="L9" s="65"/>
      <c r="M9" s="65"/>
      <c r="N9" s="63">
        <v>1107450.9128</v>
      </c>
      <c r="O9" s="63">
        <v>14523098.1864</v>
      </c>
      <c r="P9" s="63">
        <v>11929</v>
      </c>
      <c r="Q9" s="63">
        <v>7144</v>
      </c>
      <c r="R9" s="64">
        <v>66.979283314669601</v>
      </c>
      <c r="S9" s="63">
        <v>14.8197409422416</v>
      </c>
      <c r="T9" s="63">
        <v>14.025993323068301</v>
      </c>
      <c r="U9" s="66">
        <v>5.3560154814232996</v>
      </c>
      <c r="V9" s="49"/>
      <c r="W9" s="49"/>
    </row>
    <row r="10" spans="1:23" ht="14.25" thickBot="1">
      <c r="A10" s="45"/>
      <c r="B10" s="34" t="s">
        <v>8</v>
      </c>
      <c r="C10" s="35"/>
      <c r="D10" s="63">
        <v>185686.81090000001</v>
      </c>
      <c r="E10" s="63">
        <v>192521</v>
      </c>
      <c r="F10" s="64">
        <v>96.450159151469194</v>
      </c>
      <c r="G10" s="65"/>
      <c r="H10" s="65"/>
      <c r="I10" s="63">
        <v>40734.016000000003</v>
      </c>
      <c r="J10" s="64">
        <v>21.9369463035999</v>
      </c>
      <c r="K10" s="65"/>
      <c r="L10" s="65"/>
      <c r="M10" s="65"/>
      <c r="N10" s="63">
        <v>888723.7034</v>
      </c>
      <c r="O10" s="63">
        <v>19276907.302000001</v>
      </c>
      <c r="P10" s="63">
        <v>114284</v>
      </c>
      <c r="Q10" s="63">
        <v>91441</v>
      </c>
      <c r="R10" s="64">
        <v>24.981135376909702</v>
      </c>
      <c r="S10" s="63">
        <v>1.6247839671345099</v>
      </c>
      <c r="T10" s="63">
        <v>1.13351819971348</v>
      </c>
      <c r="U10" s="66">
        <v>30.235759175260299</v>
      </c>
      <c r="V10" s="49"/>
      <c r="W10" s="49"/>
    </row>
    <row r="11" spans="1:23" ht="14.25" thickBot="1">
      <c r="A11" s="45"/>
      <c r="B11" s="34" t="s">
        <v>9</v>
      </c>
      <c r="C11" s="35"/>
      <c r="D11" s="63">
        <v>87186.385399999999</v>
      </c>
      <c r="E11" s="63">
        <v>95630</v>
      </c>
      <c r="F11" s="64">
        <v>91.170537906514696</v>
      </c>
      <c r="G11" s="65"/>
      <c r="H11" s="65"/>
      <c r="I11" s="63">
        <v>18040.630300000001</v>
      </c>
      <c r="J11" s="64">
        <v>20.692026876939401</v>
      </c>
      <c r="K11" s="65"/>
      <c r="L11" s="65"/>
      <c r="M11" s="65"/>
      <c r="N11" s="63">
        <v>424441.86</v>
      </c>
      <c r="O11" s="63">
        <v>6469743.9084999999</v>
      </c>
      <c r="P11" s="63">
        <v>3889</v>
      </c>
      <c r="Q11" s="63">
        <v>2748</v>
      </c>
      <c r="R11" s="64">
        <v>41.5211062590975</v>
      </c>
      <c r="S11" s="63">
        <v>22.418715710979701</v>
      </c>
      <c r="T11" s="63">
        <v>21.7166168486172</v>
      </c>
      <c r="U11" s="66">
        <v>3.1317532699638599</v>
      </c>
      <c r="V11" s="49"/>
      <c r="W11" s="49"/>
    </row>
    <row r="12" spans="1:23" ht="14.25" thickBot="1">
      <c r="A12" s="45"/>
      <c r="B12" s="34" t="s">
        <v>10</v>
      </c>
      <c r="C12" s="35"/>
      <c r="D12" s="63">
        <v>305572.31060000003</v>
      </c>
      <c r="E12" s="63">
        <v>189986</v>
      </c>
      <c r="F12" s="64">
        <v>160.839383217711</v>
      </c>
      <c r="G12" s="65"/>
      <c r="H12" s="65"/>
      <c r="I12" s="63">
        <v>29057.189600000002</v>
      </c>
      <c r="J12" s="64">
        <v>9.5091042584798906</v>
      </c>
      <c r="K12" s="65"/>
      <c r="L12" s="65"/>
      <c r="M12" s="65"/>
      <c r="N12" s="63">
        <v>1827579.8814000001</v>
      </c>
      <c r="O12" s="63">
        <v>24803418.8849</v>
      </c>
      <c r="P12" s="63">
        <v>3206</v>
      </c>
      <c r="Q12" s="63">
        <v>2672</v>
      </c>
      <c r="R12" s="64">
        <v>19.985029940119801</v>
      </c>
      <c r="S12" s="63">
        <v>95.312635870243298</v>
      </c>
      <c r="T12" s="63">
        <v>104.220174513473</v>
      </c>
      <c r="U12" s="66">
        <v>-9.3456009918310308</v>
      </c>
      <c r="V12" s="49"/>
      <c r="W12" s="49"/>
    </row>
    <row r="13" spans="1:23" ht="14.25" thickBot="1">
      <c r="A13" s="45"/>
      <c r="B13" s="34" t="s">
        <v>11</v>
      </c>
      <c r="C13" s="35"/>
      <c r="D13" s="63">
        <v>550344.61499999999</v>
      </c>
      <c r="E13" s="63">
        <v>369561</v>
      </c>
      <c r="F13" s="64">
        <v>148.918477599097</v>
      </c>
      <c r="G13" s="65"/>
      <c r="H13" s="65"/>
      <c r="I13" s="63">
        <v>54948.1342</v>
      </c>
      <c r="J13" s="64">
        <v>9.9843139557202694</v>
      </c>
      <c r="K13" s="65"/>
      <c r="L13" s="65"/>
      <c r="M13" s="65"/>
      <c r="N13" s="63">
        <v>2414010.5254000002</v>
      </c>
      <c r="O13" s="63">
        <v>35420427.233499996</v>
      </c>
      <c r="P13" s="63">
        <v>21043</v>
      </c>
      <c r="Q13" s="63">
        <v>13663</v>
      </c>
      <c r="R13" s="64">
        <v>54.014491692893202</v>
      </c>
      <c r="S13" s="63">
        <v>26.153334362971101</v>
      </c>
      <c r="T13" s="63">
        <v>23.0737788845788</v>
      </c>
      <c r="U13" s="66">
        <v>11.7750013656095</v>
      </c>
      <c r="V13" s="49"/>
      <c r="W13" s="49"/>
    </row>
    <row r="14" spans="1:23" ht="14.25" thickBot="1">
      <c r="A14" s="45"/>
      <c r="B14" s="34" t="s">
        <v>12</v>
      </c>
      <c r="C14" s="35"/>
      <c r="D14" s="63">
        <v>254823.26560000001</v>
      </c>
      <c r="E14" s="63">
        <v>170488</v>
      </c>
      <c r="F14" s="64">
        <v>149.46698043264001</v>
      </c>
      <c r="G14" s="65"/>
      <c r="H14" s="65"/>
      <c r="I14" s="63">
        <v>43771.793100000003</v>
      </c>
      <c r="J14" s="64">
        <v>17.177314244418</v>
      </c>
      <c r="K14" s="65"/>
      <c r="L14" s="65"/>
      <c r="M14" s="65"/>
      <c r="N14" s="63">
        <v>1480481.5608000001</v>
      </c>
      <c r="O14" s="63">
        <v>19259587.838</v>
      </c>
      <c r="P14" s="63">
        <v>3888</v>
      </c>
      <c r="Q14" s="63">
        <v>3752</v>
      </c>
      <c r="R14" s="64">
        <v>3.62473347547974</v>
      </c>
      <c r="S14" s="63">
        <v>65.5409633744856</v>
      </c>
      <c r="T14" s="63">
        <v>57.159723374200397</v>
      </c>
      <c r="U14" s="66">
        <v>12.787788840387901</v>
      </c>
      <c r="V14" s="49"/>
      <c r="W14" s="49"/>
    </row>
    <row r="15" spans="1:23" ht="14.25" thickBot="1">
      <c r="A15" s="45"/>
      <c r="B15" s="34" t="s">
        <v>13</v>
      </c>
      <c r="C15" s="35"/>
      <c r="D15" s="63">
        <v>152954.201</v>
      </c>
      <c r="E15" s="63">
        <v>112593</v>
      </c>
      <c r="F15" s="64">
        <v>135.84698959970899</v>
      </c>
      <c r="G15" s="65"/>
      <c r="H15" s="65"/>
      <c r="I15" s="63">
        <v>29137.004199999999</v>
      </c>
      <c r="J15" s="64">
        <v>19.0494958683744</v>
      </c>
      <c r="K15" s="65"/>
      <c r="L15" s="65"/>
      <c r="M15" s="65"/>
      <c r="N15" s="63">
        <v>840438.17559999996</v>
      </c>
      <c r="O15" s="63">
        <v>12778971.427200001</v>
      </c>
      <c r="P15" s="63">
        <v>5139</v>
      </c>
      <c r="Q15" s="63">
        <v>4095</v>
      </c>
      <c r="R15" s="64">
        <v>25.4945054945055</v>
      </c>
      <c r="S15" s="63">
        <v>29.763417201790201</v>
      </c>
      <c r="T15" s="63">
        <v>31.5861228083028</v>
      </c>
      <c r="U15" s="66">
        <v>-6.1239796296069899</v>
      </c>
      <c r="V15" s="49"/>
      <c r="W15" s="49"/>
    </row>
    <row r="16" spans="1:23" ht="14.25" thickBot="1">
      <c r="A16" s="45"/>
      <c r="B16" s="34" t="s">
        <v>14</v>
      </c>
      <c r="C16" s="35"/>
      <c r="D16" s="63">
        <v>958353.45970000001</v>
      </c>
      <c r="E16" s="63">
        <v>1389882</v>
      </c>
      <c r="F16" s="64">
        <v>68.952145556241504</v>
      </c>
      <c r="G16" s="65"/>
      <c r="H16" s="65"/>
      <c r="I16" s="63">
        <v>43667.080900000001</v>
      </c>
      <c r="J16" s="64">
        <v>4.5564692711256498</v>
      </c>
      <c r="K16" s="65"/>
      <c r="L16" s="65"/>
      <c r="M16" s="65"/>
      <c r="N16" s="63">
        <v>5349948.1847999999</v>
      </c>
      <c r="O16" s="63">
        <v>108963688.8812</v>
      </c>
      <c r="P16" s="63">
        <v>64160</v>
      </c>
      <c r="Q16" s="63">
        <v>44093</v>
      </c>
      <c r="R16" s="64">
        <v>45.510625269317103</v>
      </c>
      <c r="S16" s="63">
        <v>14.936930481608499</v>
      </c>
      <c r="T16" s="63">
        <v>15.805287859750999</v>
      </c>
      <c r="U16" s="66">
        <v>-5.8134928003560802</v>
      </c>
      <c r="V16" s="49"/>
      <c r="W16" s="49"/>
    </row>
    <row r="17" spans="1:21" ht="12" thickBot="1">
      <c r="A17" s="45"/>
      <c r="B17" s="34" t="s">
        <v>15</v>
      </c>
      <c r="C17" s="35"/>
      <c r="D17" s="63">
        <v>855822.7452</v>
      </c>
      <c r="E17" s="63">
        <v>723214</v>
      </c>
      <c r="F17" s="64">
        <v>118.336031271519</v>
      </c>
      <c r="G17" s="65"/>
      <c r="H17" s="65"/>
      <c r="I17" s="63">
        <v>64633.760399999999</v>
      </c>
      <c r="J17" s="64">
        <v>7.55223681101109</v>
      </c>
      <c r="K17" s="65"/>
      <c r="L17" s="65"/>
      <c r="M17" s="65"/>
      <c r="N17" s="63">
        <v>4806141.0005999999</v>
      </c>
      <c r="O17" s="63">
        <v>76831421.477300003</v>
      </c>
      <c r="P17" s="63">
        <v>22794</v>
      </c>
      <c r="Q17" s="63">
        <v>19363</v>
      </c>
      <c r="R17" s="64">
        <v>17.719361669162801</v>
      </c>
      <c r="S17" s="63">
        <v>37.545965833114003</v>
      </c>
      <c r="T17" s="63">
        <v>37.776781185766701</v>
      </c>
      <c r="U17" s="66">
        <v>-0.61475406886223005</v>
      </c>
    </row>
    <row r="18" spans="1:21" ht="12" thickBot="1">
      <c r="A18" s="45"/>
      <c r="B18" s="34" t="s">
        <v>16</v>
      </c>
      <c r="C18" s="35"/>
      <c r="D18" s="63">
        <v>2104562.0792999999</v>
      </c>
      <c r="E18" s="63">
        <v>2100799</v>
      </c>
      <c r="F18" s="64">
        <v>100.179126099165</v>
      </c>
      <c r="G18" s="65"/>
      <c r="H18" s="65"/>
      <c r="I18" s="63">
        <v>321551.93670000002</v>
      </c>
      <c r="J18" s="64">
        <v>15.2788050237488</v>
      </c>
      <c r="K18" s="65"/>
      <c r="L18" s="65"/>
      <c r="M18" s="65"/>
      <c r="N18" s="63">
        <v>11143117.350400001</v>
      </c>
      <c r="O18" s="63">
        <v>198674146.9303</v>
      </c>
      <c r="P18" s="63">
        <v>116943</v>
      </c>
      <c r="Q18" s="63">
        <v>85857</v>
      </c>
      <c r="R18" s="64">
        <v>36.206715818162799</v>
      </c>
      <c r="S18" s="63">
        <v>17.9964775942126</v>
      </c>
      <c r="T18" s="63">
        <v>18.369550454826001</v>
      </c>
      <c r="U18" s="66">
        <v>-2.0730326735352702</v>
      </c>
    </row>
    <row r="19" spans="1:21" ht="12" thickBot="1">
      <c r="A19" s="45"/>
      <c r="B19" s="34" t="s">
        <v>17</v>
      </c>
      <c r="C19" s="35"/>
      <c r="D19" s="63">
        <v>689673.29260000004</v>
      </c>
      <c r="E19" s="63">
        <v>724384</v>
      </c>
      <c r="F19" s="64">
        <v>95.208244881168</v>
      </c>
      <c r="G19" s="65"/>
      <c r="H19" s="65"/>
      <c r="I19" s="63">
        <v>59056.400600000001</v>
      </c>
      <c r="J19" s="64">
        <v>8.5629531016582092</v>
      </c>
      <c r="K19" s="65"/>
      <c r="L19" s="65"/>
      <c r="M19" s="65"/>
      <c r="N19" s="63">
        <v>4164443.9819999998</v>
      </c>
      <c r="O19" s="63">
        <v>68423883.875100002</v>
      </c>
      <c r="P19" s="63">
        <v>16565</v>
      </c>
      <c r="Q19" s="63">
        <v>12328</v>
      </c>
      <c r="R19" s="64">
        <v>34.368916288124602</v>
      </c>
      <c r="S19" s="63">
        <v>41.634367195895003</v>
      </c>
      <c r="T19" s="63">
        <v>43.6769517764439</v>
      </c>
      <c r="U19" s="66">
        <v>-4.9060060669069401</v>
      </c>
    </row>
    <row r="20" spans="1:21" ht="12" thickBot="1">
      <c r="A20" s="45"/>
      <c r="B20" s="34" t="s">
        <v>18</v>
      </c>
      <c r="C20" s="35"/>
      <c r="D20" s="63">
        <v>1205126.7094000001</v>
      </c>
      <c r="E20" s="63">
        <v>1606113</v>
      </c>
      <c r="F20" s="64">
        <v>75.033743541083396</v>
      </c>
      <c r="G20" s="65"/>
      <c r="H20" s="65"/>
      <c r="I20" s="63">
        <v>42345.791700000002</v>
      </c>
      <c r="J20" s="64">
        <v>3.5138040979178702</v>
      </c>
      <c r="K20" s="65"/>
      <c r="L20" s="65"/>
      <c r="M20" s="65"/>
      <c r="N20" s="63">
        <v>7766495.8609999996</v>
      </c>
      <c r="O20" s="63">
        <v>117548898.9516</v>
      </c>
      <c r="P20" s="63">
        <v>45084</v>
      </c>
      <c r="Q20" s="63">
        <v>38919</v>
      </c>
      <c r="R20" s="64">
        <v>15.840591998766699</v>
      </c>
      <c r="S20" s="63">
        <v>26.730696242569401</v>
      </c>
      <c r="T20" s="63">
        <v>27.002119758986598</v>
      </c>
      <c r="U20" s="66">
        <v>-1.0154001001475501</v>
      </c>
    </row>
    <row r="21" spans="1:21" ht="12" thickBot="1">
      <c r="A21" s="45"/>
      <c r="B21" s="34" t="s">
        <v>19</v>
      </c>
      <c r="C21" s="35"/>
      <c r="D21" s="63">
        <v>453273.67800000001</v>
      </c>
      <c r="E21" s="63">
        <v>473797</v>
      </c>
      <c r="F21" s="64">
        <v>95.668330107619894</v>
      </c>
      <c r="G21" s="65"/>
      <c r="H21" s="65"/>
      <c r="I21" s="63">
        <v>49717.803399999997</v>
      </c>
      <c r="J21" s="64">
        <v>10.9686059025912</v>
      </c>
      <c r="K21" s="65"/>
      <c r="L21" s="65"/>
      <c r="M21" s="65"/>
      <c r="N21" s="63">
        <v>2522611.5444</v>
      </c>
      <c r="O21" s="63">
        <v>42046026.452799998</v>
      </c>
      <c r="P21" s="63">
        <v>43721</v>
      </c>
      <c r="Q21" s="63">
        <v>36531</v>
      </c>
      <c r="R21" s="64">
        <v>19.681913990857101</v>
      </c>
      <c r="S21" s="63">
        <v>10.3674133254043</v>
      </c>
      <c r="T21" s="63">
        <v>9.9025292573430796</v>
      </c>
      <c r="U21" s="66">
        <v>4.4840892657577198</v>
      </c>
    </row>
    <row r="22" spans="1:21" ht="12" thickBot="1">
      <c r="A22" s="45"/>
      <c r="B22" s="34" t="s">
        <v>20</v>
      </c>
      <c r="C22" s="35"/>
      <c r="D22" s="63">
        <v>1341434.3141000001</v>
      </c>
      <c r="E22" s="63">
        <v>1407980</v>
      </c>
      <c r="F22" s="64">
        <v>95.273676763874505</v>
      </c>
      <c r="G22" s="65"/>
      <c r="H22" s="65"/>
      <c r="I22" s="63">
        <v>173638.802</v>
      </c>
      <c r="J22" s="64">
        <v>12.9442642233659</v>
      </c>
      <c r="K22" s="65"/>
      <c r="L22" s="65"/>
      <c r="M22" s="65"/>
      <c r="N22" s="63">
        <v>7300265.682</v>
      </c>
      <c r="O22" s="63">
        <v>146797847.99919999</v>
      </c>
      <c r="P22" s="63">
        <v>91431</v>
      </c>
      <c r="Q22" s="63">
        <v>67410</v>
      </c>
      <c r="R22" s="64">
        <v>35.634178905207001</v>
      </c>
      <c r="S22" s="63">
        <v>14.6715480974724</v>
      </c>
      <c r="T22" s="63">
        <v>14.614967104287199</v>
      </c>
      <c r="U22" s="66">
        <v>0.38565114471428402</v>
      </c>
    </row>
    <row r="23" spans="1:21" ht="12" thickBot="1">
      <c r="A23" s="45"/>
      <c r="B23" s="34" t="s">
        <v>21</v>
      </c>
      <c r="C23" s="35"/>
      <c r="D23" s="63">
        <v>3078741.9767999998</v>
      </c>
      <c r="E23" s="63">
        <v>3096544</v>
      </c>
      <c r="F23" s="64">
        <v>99.425100266619793</v>
      </c>
      <c r="G23" s="65"/>
      <c r="H23" s="65"/>
      <c r="I23" s="63">
        <v>330977.84279999998</v>
      </c>
      <c r="J23" s="64">
        <v>10.7504248584032</v>
      </c>
      <c r="K23" s="65"/>
      <c r="L23" s="65"/>
      <c r="M23" s="65"/>
      <c r="N23" s="63">
        <v>18828607.497099999</v>
      </c>
      <c r="O23" s="63">
        <v>307855682.7119</v>
      </c>
      <c r="P23" s="63">
        <v>102342</v>
      </c>
      <c r="Q23" s="63">
        <v>77222</v>
      </c>
      <c r="R23" s="64">
        <v>32.529590013208697</v>
      </c>
      <c r="S23" s="63">
        <v>30.082878747728198</v>
      </c>
      <c r="T23" s="63">
        <v>29.541776783818101</v>
      </c>
      <c r="U23" s="66">
        <v>1.7987040683431501</v>
      </c>
    </row>
    <row r="24" spans="1:21" ht="12" thickBot="1">
      <c r="A24" s="45"/>
      <c r="B24" s="34" t="s">
        <v>22</v>
      </c>
      <c r="C24" s="35"/>
      <c r="D24" s="63">
        <v>391630.90029999998</v>
      </c>
      <c r="E24" s="63">
        <v>445675</v>
      </c>
      <c r="F24" s="64">
        <v>87.873652392438402</v>
      </c>
      <c r="G24" s="65"/>
      <c r="H24" s="65"/>
      <c r="I24" s="63">
        <v>60622.758500000004</v>
      </c>
      <c r="J24" s="64">
        <v>15.479564675198301</v>
      </c>
      <c r="K24" s="65"/>
      <c r="L24" s="65"/>
      <c r="M24" s="65"/>
      <c r="N24" s="63">
        <v>2226394.3568000002</v>
      </c>
      <c r="O24" s="63">
        <v>35960660.140699998</v>
      </c>
      <c r="P24" s="63">
        <v>43340</v>
      </c>
      <c r="Q24" s="63">
        <v>36376</v>
      </c>
      <c r="R24" s="64">
        <v>19.144490873103098</v>
      </c>
      <c r="S24" s="63">
        <v>9.0362459690816799</v>
      </c>
      <c r="T24" s="63">
        <v>8.7684592423576007</v>
      </c>
      <c r="U24" s="66">
        <v>2.96347319052997</v>
      </c>
    </row>
    <row r="25" spans="1:21" ht="12" thickBot="1">
      <c r="A25" s="45"/>
      <c r="B25" s="34" t="s">
        <v>23</v>
      </c>
      <c r="C25" s="35"/>
      <c r="D25" s="63">
        <v>303543.44510000001</v>
      </c>
      <c r="E25" s="63">
        <v>321773</v>
      </c>
      <c r="F25" s="64">
        <v>94.334653653351893</v>
      </c>
      <c r="G25" s="65"/>
      <c r="H25" s="65"/>
      <c r="I25" s="63">
        <v>28145.3603</v>
      </c>
      <c r="J25" s="64">
        <v>9.2722675301809705</v>
      </c>
      <c r="K25" s="65"/>
      <c r="L25" s="65"/>
      <c r="M25" s="65"/>
      <c r="N25" s="63">
        <v>1676807.8854</v>
      </c>
      <c r="O25" s="63">
        <v>26460341.378600001</v>
      </c>
      <c r="P25" s="63">
        <v>24175</v>
      </c>
      <c r="Q25" s="63">
        <v>21803</v>
      </c>
      <c r="R25" s="64">
        <v>10.8792368022749</v>
      </c>
      <c r="S25" s="63">
        <v>12.5560887321613</v>
      </c>
      <c r="T25" s="63">
        <v>12.388487368710701</v>
      </c>
      <c r="U25" s="66">
        <v>1.3348214322609799</v>
      </c>
    </row>
    <row r="26" spans="1:21" ht="12" thickBot="1">
      <c r="A26" s="45"/>
      <c r="B26" s="34" t="s">
        <v>24</v>
      </c>
      <c r="C26" s="35"/>
      <c r="D26" s="63">
        <v>560944.52309999999</v>
      </c>
      <c r="E26" s="63">
        <v>601610</v>
      </c>
      <c r="F26" s="64">
        <v>93.240558351756107</v>
      </c>
      <c r="G26" s="65"/>
      <c r="H26" s="65"/>
      <c r="I26" s="63">
        <v>111675.0053</v>
      </c>
      <c r="J26" s="64">
        <v>19.908386783569998</v>
      </c>
      <c r="K26" s="65"/>
      <c r="L26" s="65"/>
      <c r="M26" s="65"/>
      <c r="N26" s="63">
        <v>3194310.9690999999</v>
      </c>
      <c r="O26" s="63">
        <v>67871570.2623</v>
      </c>
      <c r="P26" s="63">
        <v>45184</v>
      </c>
      <c r="Q26" s="63">
        <v>38774</v>
      </c>
      <c r="R26" s="64">
        <v>16.531696497653101</v>
      </c>
      <c r="S26" s="63">
        <v>12.4146716337642</v>
      </c>
      <c r="T26" s="63">
        <v>11.8368762263372</v>
      </c>
      <c r="U26" s="66">
        <v>4.6541336289193502</v>
      </c>
    </row>
    <row r="27" spans="1:21" ht="12" thickBot="1">
      <c r="A27" s="45"/>
      <c r="B27" s="34" t="s">
        <v>25</v>
      </c>
      <c r="C27" s="35"/>
      <c r="D27" s="63">
        <v>396286.71189999999</v>
      </c>
      <c r="E27" s="63">
        <v>341271</v>
      </c>
      <c r="F27" s="64">
        <v>116.120828286025</v>
      </c>
      <c r="G27" s="65"/>
      <c r="H27" s="65"/>
      <c r="I27" s="63">
        <v>115621.1165</v>
      </c>
      <c r="J27" s="64">
        <v>29.176127543023998</v>
      </c>
      <c r="K27" s="65"/>
      <c r="L27" s="65"/>
      <c r="M27" s="65"/>
      <c r="N27" s="63">
        <v>2300696.2226999998</v>
      </c>
      <c r="O27" s="63">
        <v>30614391.288899999</v>
      </c>
      <c r="P27" s="63">
        <v>51990</v>
      </c>
      <c r="Q27" s="63">
        <v>43337</v>
      </c>
      <c r="R27" s="64">
        <v>19.966772042365701</v>
      </c>
      <c r="S27" s="63">
        <v>7.6223641450278903</v>
      </c>
      <c r="T27" s="63">
        <v>7.4960146341463396</v>
      </c>
      <c r="U27" s="66">
        <v>1.6576157800590801</v>
      </c>
    </row>
    <row r="28" spans="1:21" ht="12" thickBot="1">
      <c r="A28" s="45"/>
      <c r="B28" s="34" t="s">
        <v>26</v>
      </c>
      <c r="C28" s="35"/>
      <c r="D28" s="63">
        <v>1216939.9476000001</v>
      </c>
      <c r="E28" s="63">
        <v>1076214</v>
      </c>
      <c r="F28" s="64">
        <v>113.076019044539</v>
      </c>
      <c r="G28" s="65"/>
      <c r="H28" s="65"/>
      <c r="I28" s="63">
        <v>58180.176200000002</v>
      </c>
      <c r="J28" s="64">
        <v>4.7808584404465204</v>
      </c>
      <c r="K28" s="65"/>
      <c r="L28" s="65"/>
      <c r="M28" s="65"/>
      <c r="N28" s="63">
        <v>7095685.8572000004</v>
      </c>
      <c r="O28" s="63">
        <v>104384205.2445</v>
      </c>
      <c r="P28" s="63">
        <v>61453</v>
      </c>
      <c r="Q28" s="63">
        <v>56601</v>
      </c>
      <c r="R28" s="64">
        <v>8.5722867087153904</v>
      </c>
      <c r="S28" s="63">
        <v>19.802775252632099</v>
      </c>
      <c r="T28" s="63">
        <v>18.494087171604701</v>
      </c>
      <c r="U28" s="66">
        <v>6.6086094718133399</v>
      </c>
    </row>
    <row r="29" spans="1:21" ht="12" thickBot="1">
      <c r="A29" s="45"/>
      <c r="B29" s="34" t="s">
        <v>27</v>
      </c>
      <c r="C29" s="35"/>
      <c r="D29" s="63">
        <v>817865.04040000006</v>
      </c>
      <c r="E29" s="63">
        <v>805913</v>
      </c>
      <c r="F29" s="64">
        <v>101.483043504696</v>
      </c>
      <c r="G29" s="65"/>
      <c r="H29" s="65"/>
      <c r="I29" s="63">
        <v>135515.71220000001</v>
      </c>
      <c r="J29" s="64">
        <v>16.5694467309328</v>
      </c>
      <c r="K29" s="65"/>
      <c r="L29" s="65"/>
      <c r="M29" s="65"/>
      <c r="N29" s="63">
        <v>5225002.9250999996</v>
      </c>
      <c r="O29" s="63">
        <v>75066692.247099996</v>
      </c>
      <c r="P29" s="63">
        <v>117832</v>
      </c>
      <c r="Q29" s="63">
        <v>113055</v>
      </c>
      <c r="R29" s="64">
        <v>4.2253770288797501</v>
      </c>
      <c r="S29" s="63">
        <v>6.9409416830742101</v>
      </c>
      <c r="T29" s="63">
        <v>6.7572908009376</v>
      </c>
      <c r="U29" s="66">
        <v>2.6459072921538902</v>
      </c>
    </row>
    <row r="30" spans="1:21" ht="12" thickBot="1">
      <c r="A30" s="45"/>
      <c r="B30" s="34" t="s">
        <v>28</v>
      </c>
      <c r="C30" s="35"/>
      <c r="D30" s="63">
        <v>1289923.9305</v>
      </c>
      <c r="E30" s="63">
        <v>1557021</v>
      </c>
      <c r="F30" s="64">
        <v>82.845634740957195</v>
      </c>
      <c r="G30" s="65"/>
      <c r="H30" s="65"/>
      <c r="I30" s="63">
        <v>212750.0704</v>
      </c>
      <c r="J30" s="64">
        <v>16.4932261019093</v>
      </c>
      <c r="K30" s="65"/>
      <c r="L30" s="65"/>
      <c r="M30" s="65"/>
      <c r="N30" s="63">
        <v>7619499.1194000002</v>
      </c>
      <c r="O30" s="63">
        <v>148856153.05309999</v>
      </c>
      <c r="P30" s="63">
        <v>94937</v>
      </c>
      <c r="Q30" s="63">
        <v>82272</v>
      </c>
      <c r="R30" s="64">
        <v>15.394058732010899</v>
      </c>
      <c r="S30" s="63">
        <v>13.5871570673183</v>
      </c>
      <c r="T30" s="63">
        <v>13.0219902080902</v>
      </c>
      <c r="U30" s="66">
        <v>4.1595666880712301</v>
      </c>
    </row>
    <row r="31" spans="1:21" ht="12" thickBot="1">
      <c r="A31" s="45"/>
      <c r="B31" s="34" t="s">
        <v>29</v>
      </c>
      <c r="C31" s="35"/>
      <c r="D31" s="63">
        <v>1324261.3149999999</v>
      </c>
      <c r="E31" s="63">
        <v>1127925</v>
      </c>
      <c r="F31" s="64">
        <v>117.406859055345</v>
      </c>
      <c r="G31" s="65"/>
      <c r="H31" s="65"/>
      <c r="I31" s="63">
        <v>36236.852800000001</v>
      </c>
      <c r="J31" s="64">
        <v>2.7363823430876302</v>
      </c>
      <c r="K31" s="65"/>
      <c r="L31" s="65"/>
      <c r="M31" s="65"/>
      <c r="N31" s="63">
        <v>6443358.5162000004</v>
      </c>
      <c r="O31" s="63">
        <v>114428314.46359999</v>
      </c>
      <c r="P31" s="63">
        <v>53261</v>
      </c>
      <c r="Q31" s="63">
        <v>38038</v>
      </c>
      <c r="R31" s="64">
        <v>40.020505809979497</v>
      </c>
      <c r="S31" s="63">
        <v>24.863620942152799</v>
      </c>
      <c r="T31" s="63">
        <v>25.026739552552701</v>
      </c>
      <c r="U31" s="66">
        <v>-0.65605331894103902</v>
      </c>
    </row>
    <row r="32" spans="1:21" ht="12" thickBot="1">
      <c r="A32" s="45"/>
      <c r="B32" s="34" t="s">
        <v>30</v>
      </c>
      <c r="C32" s="35"/>
      <c r="D32" s="63">
        <v>174810.62950000001</v>
      </c>
      <c r="E32" s="63">
        <v>166120</v>
      </c>
      <c r="F32" s="64">
        <v>105.231537141825</v>
      </c>
      <c r="G32" s="65"/>
      <c r="H32" s="65"/>
      <c r="I32" s="63">
        <v>39237.223400000003</v>
      </c>
      <c r="J32" s="64">
        <v>22.445559238718999</v>
      </c>
      <c r="K32" s="65"/>
      <c r="L32" s="65"/>
      <c r="M32" s="65"/>
      <c r="N32" s="63">
        <v>1023964.9671</v>
      </c>
      <c r="O32" s="63">
        <v>17778210.059700001</v>
      </c>
      <c r="P32" s="63">
        <v>38958</v>
      </c>
      <c r="Q32" s="63">
        <v>34369</v>
      </c>
      <c r="R32" s="64">
        <v>13.3521487386889</v>
      </c>
      <c r="S32" s="63">
        <v>4.4871561553467796</v>
      </c>
      <c r="T32" s="63">
        <v>4.2293714917512899</v>
      </c>
      <c r="U32" s="66">
        <v>5.7449452319221397</v>
      </c>
    </row>
    <row r="33" spans="1:21" ht="12" thickBot="1">
      <c r="A33" s="45"/>
      <c r="B33" s="34" t="s">
        <v>31</v>
      </c>
      <c r="C33" s="35"/>
      <c r="D33" s="63">
        <v>215.64109999999999</v>
      </c>
      <c r="E33" s="65"/>
      <c r="F33" s="65"/>
      <c r="G33" s="65"/>
      <c r="H33" s="65"/>
      <c r="I33" s="63">
        <v>34.860500000000002</v>
      </c>
      <c r="J33" s="64">
        <v>16.165981345856601</v>
      </c>
      <c r="K33" s="65"/>
      <c r="L33" s="65"/>
      <c r="M33" s="65"/>
      <c r="N33" s="63">
        <v>704.1893</v>
      </c>
      <c r="O33" s="63">
        <v>14912.445400000001</v>
      </c>
      <c r="P33" s="63">
        <v>34</v>
      </c>
      <c r="Q33" s="63">
        <v>30</v>
      </c>
      <c r="R33" s="64">
        <v>13.3333333333333</v>
      </c>
      <c r="S33" s="63">
        <v>6.3423852941176504</v>
      </c>
      <c r="T33" s="63">
        <v>5.8518666666666697</v>
      </c>
      <c r="U33" s="66">
        <v>7.7339771190804099</v>
      </c>
    </row>
    <row r="34" spans="1:21" ht="12" thickBot="1">
      <c r="A34" s="45"/>
      <c r="B34" s="34" t="s">
        <v>40</v>
      </c>
      <c r="C34" s="3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3">
        <v>25.9</v>
      </c>
      <c r="P34" s="65"/>
      <c r="Q34" s="65"/>
      <c r="R34" s="65"/>
      <c r="S34" s="65"/>
      <c r="T34" s="65"/>
      <c r="U34" s="67"/>
    </row>
    <row r="35" spans="1:21" ht="12" thickBot="1">
      <c r="A35" s="45"/>
      <c r="B35" s="34" t="s">
        <v>32</v>
      </c>
      <c r="C35" s="35"/>
      <c r="D35" s="63">
        <v>239084.7334</v>
      </c>
      <c r="E35" s="63">
        <v>203716</v>
      </c>
      <c r="F35" s="64">
        <v>117.361784739539</v>
      </c>
      <c r="G35" s="65"/>
      <c r="H35" s="65"/>
      <c r="I35" s="63">
        <v>19516.860400000001</v>
      </c>
      <c r="J35" s="64">
        <v>8.1631562678439096</v>
      </c>
      <c r="K35" s="65"/>
      <c r="L35" s="65"/>
      <c r="M35" s="65"/>
      <c r="N35" s="63">
        <v>1339072.1595999999</v>
      </c>
      <c r="O35" s="63">
        <v>14715744.5583</v>
      </c>
      <c r="P35" s="63">
        <v>19546</v>
      </c>
      <c r="Q35" s="63">
        <v>18467</v>
      </c>
      <c r="R35" s="64">
        <v>5.8428548221151297</v>
      </c>
      <c r="S35" s="63">
        <v>12.231900818581799</v>
      </c>
      <c r="T35" s="63">
        <v>11.920512470894</v>
      </c>
      <c r="U35" s="66">
        <v>2.5457069371813699</v>
      </c>
    </row>
    <row r="36" spans="1:21" ht="12" customHeight="1" thickBot="1">
      <c r="A36" s="45"/>
      <c r="B36" s="34" t="s">
        <v>41</v>
      </c>
      <c r="C36" s="35"/>
      <c r="D36" s="65"/>
      <c r="E36" s="63">
        <v>840898</v>
      </c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7"/>
    </row>
    <row r="37" spans="1:21" ht="12" thickBot="1">
      <c r="A37" s="45"/>
      <c r="B37" s="34" t="s">
        <v>42</v>
      </c>
      <c r="C37" s="35"/>
      <c r="D37" s="65"/>
      <c r="E37" s="63">
        <v>301894</v>
      </c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7"/>
    </row>
    <row r="38" spans="1:21" ht="12" thickBot="1">
      <c r="A38" s="45"/>
      <c r="B38" s="34" t="s">
        <v>43</v>
      </c>
      <c r="C38" s="35"/>
      <c r="D38" s="65"/>
      <c r="E38" s="63">
        <v>325223</v>
      </c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7"/>
    </row>
    <row r="39" spans="1:21" ht="12" customHeight="1" thickBot="1">
      <c r="A39" s="45"/>
      <c r="B39" s="34" t="s">
        <v>33</v>
      </c>
      <c r="C39" s="35"/>
      <c r="D39" s="63">
        <v>672138.03370000003</v>
      </c>
      <c r="E39" s="63">
        <v>739670</v>
      </c>
      <c r="F39" s="64">
        <v>90.869987115876</v>
      </c>
      <c r="G39" s="65"/>
      <c r="H39" s="65"/>
      <c r="I39" s="63">
        <v>48780.828000000001</v>
      </c>
      <c r="J39" s="64">
        <v>7.25756102975906</v>
      </c>
      <c r="K39" s="65"/>
      <c r="L39" s="65"/>
      <c r="M39" s="65"/>
      <c r="N39" s="63">
        <v>2923145.7475999999</v>
      </c>
      <c r="O39" s="63">
        <v>42349226.9837</v>
      </c>
      <c r="P39" s="63">
        <v>871</v>
      </c>
      <c r="Q39" s="63">
        <v>568</v>
      </c>
      <c r="R39" s="64">
        <v>53.345070422535201</v>
      </c>
      <c r="S39" s="63">
        <v>771.68545774971301</v>
      </c>
      <c r="T39" s="63">
        <v>642.69441531690097</v>
      </c>
      <c r="U39" s="66">
        <v>16.715494783192899</v>
      </c>
    </row>
    <row r="40" spans="1:21" ht="12" thickBot="1">
      <c r="A40" s="45"/>
      <c r="B40" s="34" t="s">
        <v>34</v>
      </c>
      <c r="C40" s="35"/>
      <c r="D40" s="63">
        <v>467721.03950000001</v>
      </c>
      <c r="E40" s="63">
        <v>570023</v>
      </c>
      <c r="F40" s="64">
        <v>82.053011808295494</v>
      </c>
      <c r="G40" s="65"/>
      <c r="H40" s="65"/>
      <c r="I40" s="63">
        <v>37378.752999999997</v>
      </c>
      <c r="J40" s="64">
        <v>7.9916766284361298</v>
      </c>
      <c r="K40" s="65"/>
      <c r="L40" s="65"/>
      <c r="M40" s="65"/>
      <c r="N40" s="63">
        <v>2802886.4918999998</v>
      </c>
      <c r="O40" s="63">
        <v>56167497.448899999</v>
      </c>
      <c r="P40" s="63">
        <v>2745</v>
      </c>
      <c r="Q40" s="63">
        <v>2101</v>
      </c>
      <c r="R40" s="64">
        <v>30.652070442646401</v>
      </c>
      <c r="S40" s="63">
        <v>170.39017832422601</v>
      </c>
      <c r="T40" s="63">
        <v>180.49797624940501</v>
      </c>
      <c r="U40" s="66">
        <v>-5.9321482168682698</v>
      </c>
    </row>
    <row r="41" spans="1:21" ht="12" thickBot="1">
      <c r="A41" s="45"/>
      <c r="B41" s="34" t="s">
        <v>44</v>
      </c>
      <c r="C41" s="35"/>
      <c r="D41" s="65"/>
      <c r="E41" s="63">
        <v>270824</v>
      </c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7"/>
    </row>
    <row r="42" spans="1:21" ht="12" thickBot="1">
      <c r="A42" s="45"/>
      <c r="B42" s="34" t="s">
        <v>45</v>
      </c>
      <c r="C42" s="35"/>
      <c r="D42" s="65"/>
      <c r="E42" s="63">
        <v>101519</v>
      </c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7"/>
    </row>
    <row r="43" spans="1:21" ht="12" thickBot="1">
      <c r="A43" s="46"/>
      <c r="B43" s="34" t="s">
        <v>35</v>
      </c>
      <c r="C43" s="35"/>
      <c r="D43" s="68">
        <v>20798.133099999999</v>
      </c>
      <c r="E43" s="69"/>
      <c r="F43" s="69"/>
      <c r="G43" s="69"/>
      <c r="H43" s="69"/>
      <c r="I43" s="68">
        <v>3621.8798000000002</v>
      </c>
      <c r="J43" s="70">
        <v>17.414446684159401</v>
      </c>
      <c r="K43" s="69"/>
      <c r="L43" s="69"/>
      <c r="M43" s="69"/>
      <c r="N43" s="68">
        <v>440002.35019999999</v>
      </c>
      <c r="O43" s="68">
        <v>4956160.8492000001</v>
      </c>
      <c r="P43" s="68">
        <v>43</v>
      </c>
      <c r="Q43" s="68">
        <v>33</v>
      </c>
      <c r="R43" s="70">
        <v>30.303030303030301</v>
      </c>
      <c r="S43" s="68">
        <v>483.67751395348802</v>
      </c>
      <c r="T43" s="68">
        <v>2971.4351878787902</v>
      </c>
      <c r="U43" s="71">
        <v>-514.34222227757505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F13" sqref="F13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>
      <c r="A1" s="48" t="s">
        <v>53</v>
      </c>
      <c r="B1" s="48" t="s">
        <v>36</v>
      </c>
      <c r="C1" s="48" t="s">
        <v>37</v>
      </c>
      <c r="D1" s="48" t="s">
        <v>38</v>
      </c>
      <c r="E1" s="48" t="s">
        <v>39</v>
      </c>
      <c r="F1" s="48" t="s">
        <v>46</v>
      </c>
      <c r="G1" s="48" t="s">
        <v>39</v>
      </c>
      <c r="H1" s="48" t="s">
        <v>47</v>
      </c>
    </row>
    <row r="2" spans="1:8">
      <c r="A2" s="47" t="s">
        <v>71</v>
      </c>
      <c r="B2" s="47">
        <v>12</v>
      </c>
      <c r="C2" s="47">
        <v>89122</v>
      </c>
      <c r="D2" s="47">
        <v>884785.58525299095</v>
      </c>
      <c r="E2" s="47">
        <v>697520.87730769196</v>
      </c>
      <c r="F2" s="47">
        <v>187264.70794529899</v>
      </c>
      <c r="G2" s="47">
        <v>697520.87730769196</v>
      </c>
      <c r="H2" s="47">
        <v>0.21164981783892101</v>
      </c>
    </row>
    <row r="3" spans="1:8">
      <c r="A3" s="47" t="s">
        <v>72</v>
      </c>
      <c r="B3" s="47">
        <v>13</v>
      </c>
      <c r="C3" s="47">
        <v>28731.472000000002</v>
      </c>
      <c r="D3" s="47">
        <v>176784.763892905</v>
      </c>
      <c r="E3" s="47">
        <v>148958.05760847899</v>
      </c>
      <c r="F3" s="47">
        <v>27826.706284426298</v>
      </c>
      <c r="G3" s="47">
        <v>148958.05760847899</v>
      </c>
      <c r="H3" s="47">
        <v>0.15740443730367801</v>
      </c>
    </row>
    <row r="4" spans="1:8">
      <c r="A4" s="47" t="s">
        <v>73</v>
      </c>
      <c r="B4" s="47">
        <v>14</v>
      </c>
      <c r="C4" s="47">
        <v>149758</v>
      </c>
      <c r="D4" s="47">
        <v>185689.49379316199</v>
      </c>
      <c r="E4" s="47">
        <v>144952.79642393201</v>
      </c>
      <c r="F4" s="47">
        <v>40736.697369230802</v>
      </c>
      <c r="G4" s="47">
        <v>144952.79642393201</v>
      </c>
      <c r="H4" s="47">
        <v>0.219380733595014</v>
      </c>
    </row>
    <row r="5" spans="1:8">
      <c r="A5" s="47" t="s">
        <v>74</v>
      </c>
      <c r="B5" s="47">
        <v>15</v>
      </c>
      <c r="C5" s="47">
        <v>4982</v>
      </c>
      <c r="D5" s="47">
        <v>87186.434366190195</v>
      </c>
      <c r="E5" s="47">
        <v>69145.755354950496</v>
      </c>
      <c r="F5" s="47">
        <v>18040.679011239699</v>
      </c>
      <c r="G5" s="47">
        <v>69145.755354950496</v>
      </c>
      <c r="H5" s="47">
        <v>0.20692071125959099</v>
      </c>
    </row>
    <row r="6" spans="1:8">
      <c r="A6" s="47" t="s">
        <v>75</v>
      </c>
      <c r="B6" s="47">
        <v>16</v>
      </c>
      <c r="C6" s="47">
        <v>4718</v>
      </c>
      <c r="D6" s="47">
        <v>305572.30882991501</v>
      </c>
      <c r="E6" s="47">
        <v>276515.12582564098</v>
      </c>
      <c r="F6" s="47">
        <v>29057.183004273498</v>
      </c>
      <c r="G6" s="47">
        <v>276515.12582564098</v>
      </c>
      <c r="H6" s="47">
        <v>9.5091021550801305E-2</v>
      </c>
    </row>
    <row r="7" spans="1:8">
      <c r="A7" s="47" t="s">
        <v>76</v>
      </c>
      <c r="B7" s="47">
        <v>17</v>
      </c>
      <c r="C7" s="47">
        <v>36712</v>
      </c>
      <c r="D7" s="47">
        <v>550345.073426496</v>
      </c>
      <c r="E7" s="47">
        <v>495396.47960427398</v>
      </c>
      <c r="F7" s="47">
        <v>54948.593822222203</v>
      </c>
      <c r="G7" s="47">
        <v>495396.47960427398</v>
      </c>
      <c r="H7" s="47">
        <v>9.98438915426417E-2</v>
      </c>
    </row>
    <row r="8" spans="1:8">
      <c r="A8" s="47" t="s">
        <v>77</v>
      </c>
      <c r="B8" s="47">
        <v>18</v>
      </c>
      <c r="C8" s="47">
        <v>102170</v>
      </c>
      <c r="D8" s="47">
        <v>254823.243755556</v>
      </c>
      <c r="E8" s="47">
        <v>211051.47477863199</v>
      </c>
      <c r="F8" s="47">
        <v>43771.7689769231</v>
      </c>
      <c r="G8" s="47">
        <v>211051.47477863199</v>
      </c>
      <c r="H8" s="47">
        <v>0.171773062503325</v>
      </c>
    </row>
    <row r="9" spans="1:8">
      <c r="A9" s="47" t="s">
        <v>78</v>
      </c>
      <c r="B9" s="47">
        <v>19</v>
      </c>
      <c r="C9" s="47">
        <v>39354</v>
      </c>
      <c r="D9" s="47">
        <v>152954.26546666701</v>
      </c>
      <c r="E9" s="47">
        <v>123817.196063248</v>
      </c>
      <c r="F9" s="47">
        <v>29137.069403418802</v>
      </c>
      <c r="G9" s="47">
        <v>123817.196063248</v>
      </c>
      <c r="H9" s="47">
        <v>0.19049530468810999</v>
      </c>
    </row>
    <row r="10" spans="1:8">
      <c r="A10" s="47" t="s">
        <v>79</v>
      </c>
      <c r="B10" s="47">
        <v>21</v>
      </c>
      <c r="C10" s="47">
        <v>262901</v>
      </c>
      <c r="D10" s="47">
        <v>958353.07209999999</v>
      </c>
      <c r="E10" s="47">
        <v>914686.37879999995</v>
      </c>
      <c r="F10" s="47">
        <v>43666.693299999999</v>
      </c>
      <c r="G10" s="47">
        <v>914686.37879999995</v>
      </c>
      <c r="H10" s="47">
        <v>4.55643066957723E-2</v>
      </c>
    </row>
    <row r="11" spans="1:8">
      <c r="A11" s="47" t="s">
        <v>80</v>
      </c>
      <c r="B11" s="47">
        <v>22</v>
      </c>
      <c r="C11" s="47">
        <v>54018.199000000001</v>
      </c>
      <c r="D11" s="47">
        <v>855822.80673333304</v>
      </c>
      <c r="E11" s="47">
        <v>791188.97959743603</v>
      </c>
      <c r="F11" s="47">
        <v>64633.827135897402</v>
      </c>
      <c r="G11" s="47">
        <v>791188.97959743603</v>
      </c>
      <c r="H11" s="47">
        <v>7.5522440658720102E-2</v>
      </c>
    </row>
    <row r="12" spans="1:8">
      <c r="A12" s="47" t="s">
        <v>81</v>
      </c>
      <c r="B12" s="47">
        <v>23</v>
      </c>
      <c r="C12" s="47">
        <v>283928.81300000002</v>
      </c>
      <c r="D12" s="47">
        <v>2104562.2294999999</v>
      </c>
      <c r="E12" s="47">
        <v>1783010.1464</v>
      </c>
      <c r="F12" s="47">
        <v>321552.08309999999</v>
      </c>
      <c r="G12" s="47">
        <v>1783010.1464</v>
      </c>
      <c r="H12" s="47">
        <v>0.152788108896354</v>
      </c>
    </row>
    <row r="13" spans="1:8">
      <c r="A13" s="47" t="s">
        <v>82</v>
      </c>
      <c r="B13" s="47">
        <v>24</v>
      </c>
      <c r="C13" s="47">
        <v>27588</v>
      </c>
      <c r="D13" s="47">
        <v>689673.30673076899</v>
      </c>
      <c r="E13" s="47">
        <v>630616.89210769197</v>
      </c>
      <c r="F13" s="47">
        <v>59056.414623076897</v>
      </c>
      <c r="G13" s="47">
        <v>630616.89210769197</v>
      </c>
      <c r="H13" s="47">
        <v>8.5629549595039003E-2</v>
      </c>
    </row>
    <row r="14" spans="1:8">
      <c r="A14" s="47" t="s">
        <v>83</v>
      </c>
      <c r="B14" s="47">
        <v>25</v>
      </c>
      <c r="C14" s="47">
        <v>88193</v>
      </c>
      <c r="D14" s="47">
        <v>1205126.6728000001</v>
      </c>
      <c r="E14" s="47">
        <v>1162780.9177000001</v>
      </c>
      <c r="F14" s="47">
        <v>42345.755100000002</v>
      </c>
      <c r="G14" s="47">
        <v>1162780.9177000001</v>
      </c>
      <c r="H14" s="47">
        <v>3.5138011676078502E-2</v>
      </c>
    </row>
    <row r="15" spans="1:8">
      <c r="A15" s="47" t="s">
        <v>84</v>
      </c>
      <c r="B15" s="47">
        <v>26</v>
      </c>
      <c r="C15" s="47">
        <v>99678</v>
      </c>
      <c r="D15" s="47">
        <v>453273.47458938102</v>
      </c>
      <c r="E15" s="47">
        <v>403555.87459203502</v>
      </c>
      <c r="F15" s="47">
        <v>49717.599997345103</v>
      </c>
      <c r="G15" s="47">
        <v>403555.87459203502</v>
      </c>
      <c r="H15" s="47">
        <v>0.109685659506955</v>
      </c>
    </row>
    <row r="16" spans="1:8">
      <c r="A16" s="47" t="s">
        <v>85</v>
      </c>
      <c r="B16" s="47">
        <v>27</v>
      </c>
      <c r="C16" s="47">
        <v>230898.21</v>
      </c>
      <c r="D16" s="47">
        <v>1341434.64987434</v>
      </c>
      <c r="E16" s="47">
        <v>1167795.5043831901</v>
      </c>
      <c r="F16" s="47">
        <v>173639.14549115</v>
      </c>
      <c r="G16" s="47">
        <v>1167795.5043831901</v>
      </c>
      <c r="H16" s="47">
        <v>0.12944286589541801</v>
      </c>
    </row>
    <row r="17" spans="1:8">
      <c r="A17" s="47" t="s">
        <v>86</v>
      </c>
      <c r="B17" s="47">
        <v>29</v>
      </c>
      <c r="C17" s="47">
        <v>252939</v>
      </c>
      <c r="D17" s="47">
        <v>3078743.4406991499</v>
      </c>
      <c r="E17" s="47">
        <v>2747764.1836735001</v>
      </c>
      <c r="F17" s="47">
        <v>330979.25702564098</v>
      </c>
      <c r="G17" s="47">
        <v>2747764.1836735001</v>
      </c>
      <c r="H17" s="47">
        <v>0.10750465681884799</v>
      </c>
    </row>
    <row r="18" spans="1:8">
      <c r="A18" s="47" t="s">
        <v>87</v>
      </c>
      <c r="B18" s="47">
        <v>31</v>
      </c>
      <c r="C18" s="47">
        <v>57729.627</v>
      </c>
      <c r="D18" s="47">
        <v>391630.96659655101</v>
      </c>
      <c r="E18" s="47">
        <v>331008.12668340199</v>
      </c>
      <c r="F18" s="47">
        <v>60622.839913148702</v>
      </c>
      <c r="G18" s="47">
        <v>331008.12668340199</v>
      </c>
      <c r="H18" s="47">
        <v>0.15479582842998399</v>
      </c>
    </row>
    <row r="19" spans="1:8">
      <c r="A19" s="47" t="s">
        <v>88</v>
      </c>
      <c r="B19" s="47">
        <v>32</v>
      </c>
      <c r="C19" s="47">
        <v>18968.350999999999</v>
      </c>
      <c r="D19" s="47">
        <v>303543.44207475998</v>
      </c>
      <c r="E19" s="47">
        <v>275398.11411992501</v>
      </c>
      <c r="F19" s="47">
        <v>28145.327954834898</v>
      </c>
      <c r="G19" s="47">
        <v>275398.11411992501</v>
      </c>
      <c r="H19" s="47">
        <v>9.2722569667319496E-2</v>
      </c>
    </row>
    <row r="20" spans="1:8">
      <c r="A20" s="47" t="s">
        <v>89</v>
      </c>
      <c r="B20" s="47">
        <v>33</v>
      </c>
      <c r="C20" s="47">
        <v>46308.156000000003</v>
      </c>
      <c r="D20" s="47">
        <v>560944.56079828297</v>
      </c>
      <c r="E20" s="47">
        <v>449269.50306269602</v>
      </c>
      <c r="F20" s="47">
        <v>111675.057735587</v>
      </c>
      <c r="G20" s="47">
        <v>449269.50306269602</v>
      </c>
      <c r="H20" s="47">
        <v>0.19908394793357401</v>
      </c>
    </row>
    <row r="21" spans="1:8">
      <c r="A21" s="47" t="s">
        <v>90</v>
      </c>
      <c r="B21" s="47">
        <v>34</v>
      </c>
      <c r="C21" s="47">
        <v>79002.98</v>
      </c>
      <c r="D21" s="47">
        <v>396286.65441928001</v>
      </c>
      <c r="E21" s="47">
        <v>280665.59259630501</v>
      </c>
      <c r="F21" s="47">
        <v>115621.061822975</v>
      </c>
      <c r="G21" s="47">
        <v>280665.59259630501</v>
      </c>
      <c r="H21" s="47">
        <v>0.291761179776307</v>
      </c>
    </row>
    <row r="22" spans="1:8">
      <c r="A22" s="47" t="s">
        <v>91</v>
      </c>
      <c r="B22" s="47">
        <v>35</v>
      </c>
      <c r="C22" s="47">
        <v>51291.406000000003</v>
      </c>
      <c r="D22" s="47">
        <v>1216939.9475318999</v>
      </c>
      <c r="E22" s="47">
        <v>1158759.7535703301</v>
      </c>
      <c r="F22" s="47">
        <v>58180.193961575002</v>
      </c>
      <c r="G22" s="47">
        <v>1158759.7535703301</v>
      </c>
      <c r="H22" s="47">
        <v>4.78085990024169E-2</v>
      </c>
    </row>
    <row r="23" spans="1:8">
      <c r="A23" s="47" t="s">
        <v>92</v>
      </c>
      <c r="B23" s="47">
        <v>36</v>
      </c>
      <c r="C23" s="47">
        <v>151029.986</v>
      </c>
      <c r="D23" s="47">
        <v>817865.04101858404</v>
      </c>
      <c r="E23" s="47">
        <v>682349.283520806</v>
      </c>
      <c r="F23" s="47">
        <v>135515.75749777799</v>
      </c>
      <c r="G23" s="47">
        <v>682349.283520806</v>
      </c>
      <c r="H23" s="47">
        <v>0.16569452256940101</v>
      </c>
    </row>
    <row r="24" spans="1:8">
      <c r="A24" s="47" t="s">
        <v>93</v>
      </c>
      <c r="B24" s="47">
        <v>37</v>
      </c>
      <c r="C24" s="47">
        <v>153606.90700000001</v>
      </c>
      <c r="D24" s="47">
        <v>1289923.91352478</v>
      </c>
      <c r="E24" s="47">
        <v>1077173.87814307</v>
      </c>
      <c r="F24" s="47">
        <v>212750.03538170701</v>
      </c>
      <c r="G24" s="47">
        <v>1077173.87814307</v>
      </c>
      <c r="H24" s="47">
        <v>0.16493223604201299</v>
      </c>
    </row>
    <row r="25" spans="1:8">
      <c r="A25" s="47" t="s">
        <v>94</v>
      </c>
      <c r="B25" s="47">
        <v>38</v>
      </c>
      <c r="C25" s="47">
        <v>267301.46600000001</v>
      </c>
      <c r="D25" s="47">
        <v>1324261.19817257</v>
      </c>
      <c r="E25" s="47">
        <v>1288024.54750531</v>
      </c>
      <c r="F25" s="47">
        <v>36236.650667256603</v>
      </c>
      <c r="G25" s="47">
        <v>1288024.54750531</v>
      </c>
      <c r="H25" s="47">
        <v>2.7363673206812902E-2</v>
      </c>
    </row>
    <row r="26" spans="1:8">
      <c r="A26" s="47" t="s">
        <v>95</v>
      </c>
      <c r="B26" s="47">
        <v>39</v>
      </c>
      <c r="C26" s="47">
        <v>140008.65900000001</v>
      </c>
      <c r="D26" s="47">
        <v>174810.403885115</v>
      </c>
      <c r="E26" s="47">
        <v>135573.43703998899</v>
      </c>
      <c r="F26" s="47">
        <v>39236.966845125899</v>
      </c>
      <c r="G26" s="47">
        <v>135573.43703998899</v>
      </c>
      <c r="H26" s="47">
        <v>0.224454414457577</v>
      </c>
    </row>
    <row r="27" spans="1:8">
      <c r="A27" s="47" t="s">
        <v>96</v>
      </c>
      <c r="B27" s="47">
        <v>40</v>
      </c>
      <c r="C27" s="47">
        <v>55.262</v>
      </c>
      <c r="D27" s="47">
        <v>215.6412</v>
      </c>
      <c r="E27" s="47">
        <v>180.78059999999999</v>
      </c>
      <c r="F27" s="47">
        <v>34.860599999999998</v>
      </c>
      <c r="G27" s="47">
        <v>180.78059999999999</v>
      </c>
      <c r="H27" s="47">
        <v>0.16166020222480701</v>
      </c>
    </row>
    <row r="28" spans="1:8">
      <c r="A28" s="47" t="s">
        <v>97</v>
      </c>
      <c r="B28" s="47">
        <v>42</v>
      </c>
      <c r="C28" s="47">
        <v>18355.994999999999</v>
      </c>
      <c r="D28" s="47">
        <v>239084.7323</v>
      </c>
      <c r="E28" s="47">
        <v>219567.8707</v>
      </c>
      <c r="F28" s="47">
        <v>19516.8616</v>
      </c>
      <c r="G28" s="47">
        <v>219567.8707</v>
      </c>
      <c r="H28" s="47">
        <v>8.1631568073157093E-2</v>
      </c>
    </row>
    <row r="29" spans="1:8">
      <c r="A29" s="47" t="s">
        <v>98</v>
      </c>
      <c r="B29" s="47">
        <v>75</v>
      </c>
      <c r="C29" s="47">
        <v>890</v>
      </c>
      <c r="D29" s="47">
        <v>672138.03418803401</v>
      </c>
      <c r="E29" s="47">
        <v>623357.20470085496</v>
      </c>
      <c r="F29" s="47">
        <v>48780.829487179501</v>
      </c>
      <c r="G29" s="47">
        <v>623357.20470085496</v>
      </c>
      <c r="H29" s="47">
        <v>7.2575612457504199E-2</v>
      </c>
    </row>
    <row r="30" spans="1:8">
      <c r="A30" s="47" t="s">
        <v>99</v>
      </c>
      <c r="B30" s="47">
        <v>76</v>
      </c>
      <c r="C30" s="47">
        <v>2889</v>
      </c>
      <c r="D30" s="47">
        <v>467721.029245299</v>
      </c>
      <c r="E30" s="47">
        <v>430342.28673931601</v>
      </c>
      <c r="F30" s="47">
        <v>37378.742505982897</v>
      </c>
      <c r="G30" s="47">
        <v>430342.28673931601</v>
      </c>
      <c r="H30" s="47">
        <v>7.9916745600034603E-2</v>
      </c>
    </row>
    <row r="31" spans="1:8">
      <c r="A31" s="47" t="s">
        <v>100</v>
      </c>
      <c r="B31" s="47">
        <v>99</v>
      </c>
      <c r="C31" s="47">
        <v>43</v>
      </c>
      <c r="D31" s="47">
        <v>20798.132970274601</v>
      </c>
      <c r="E31" s="47">
        <v>17176.253309129399</v>
      </c>
      <c r="F31" s="47">
        <v>3621.8796611451498</v>
      </c>
      <c r="G31" s="47">
        <v>17176.253309129399</v>
      </c>
      <c r="H31" s="47">
        <v>0.174144461251482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2013-09-08T07:08:03Z</dcterms:modified>
</cp:coreProperties>
</file>