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BG_Ksl\Work paper\Diff check\2014-02-12\"/>
    </mc:Choice>
  </mc:AlternateContent>
  <bookViews>
    <workbookView xWindow="0" yWindow="105" windowWidth="20415" windowHeight="7770" activeTab="1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F4" i="2"/>
  <c r="J4" i="2"/>
  <c r="E5" i="2"/>
  <c r="F5" i="2"/>
  <c r="J5" i="2"/>
  <c r="E6" i="2"/>
  <c r="F6" i="2"/>
  <c r="J6" i="2"/>
  <c r="E7" i="2"/>
  <c r="F7" i="2"/>
  <c r="J7" i="2"/>
  <c r="E8" i="2"/>
  <c r="F8" i="2"/>
  <c r="J8" i="2"/>
  <c r="E9" i="2"/>
  <c r="F9" i="2"/>
  <c r="J9" i="2"/>
  <c r="E10" i="2"/>
  <c r="F10" i="2"/>
  <c r="J10" i="2"/>
  <c r="E11" i="2"/>
  <c r="F11" i="2"/>
  <c r="J11" i="2"/>
  <c r="E12" i="2"/>
  <c r="F12" i="2"/>
  <c r="J12" i="2"/>
  <c r="E13" i="2"/>
  <c r="F13" i="2"/>
  <c r="J13" i="2"/>
  <c r="E14" i="2"/>
  <c r="F14" i="2"/>
  <c r="J14" i="2"/>
  <c r="E15" i="2"/>
  <c r="F15" i="2"/>
  <c r="J15" i="2"/>
  <c r="E16" i="2"/>
  <c r="F16" i="2"/>
  <c r="J16" i="2"/>
  <c r="E17" i="2"/>
  <c r="F17" i="2"/>
  <c r="J17" i="2"/>
  <c r="E18" i="2"/>
  <c r="F18" i="2"/>
  <c r="J18" i="2"/>
  <c r="E19" i="2"/>
  <c r="F19" i="2"/>
  <c r="J19" i="2"/>
  <c r="E20" i="2"/>
  <c r="F20" i="2"/>
  <c r="J20" i="2"/>
  <c r="E21" i="2"/>
  <c r="F21" i="2"/>
  <c r="J21" i="2"/>
  <c r="E22" i="2"/>
  <c r="F22" i="2"/>
  <c r="J22" i="2"/>
  <c r="E23" i="2"/>
  <c r="F23" i="2"/>
  <c r="J23" i="2"/>
  <c r="E24" i="2"/>
  <c r="F24" i="2"/>
  <c r="J24" i="2"/>
  <c r="E25" i="2"/>
  <c r="F25" i="2"/>
  <c r="J25" i="2"/>
  <c r="E26" i="2"/>
  <c r="F26" i="2"/>
  <c r="J26" i="2"/>
  <c r="E27" i="2"/>
  <c r="F27" i="2"/>
  <c r="J27" i="2"/>
  <c r="E28" i="2"/>
  <c r="F28" i="2"/>
  <c r="J28" i="2"/>
  <c r="E29" i="2"/>
  <c r="F29" i="2"/>
  <c r="J29" i="2"/>
  <c r="E30" i="2"/>
  <c r="K30" i="2" s="1"/>
  <c r="F30" i="2"/>
  <c r="E31" i="2"/>
  <c r="F31" i="2"/>
  <c r="J31" i="2"/>
  <c r="E32" i="2"/>
  <c r="K32" i="2" s="1"/>
  <c r="F32" i="2"/>
  <c r="E33" i="2"/>
  <c r="K33" i="2" s="1"/>
  <c r="F33" i="2"/>
  <c r="E34" i="2"/>
  <c r="K34" i="2" s="1"/>
  <c r="F34" i="2"/>
  <c r="E35" i="2"/>
  <c r="F35" i="2"/>
  <c r="J35" i="2"/>
  <c r="E36" i="2"/>
  <c r="F36" i="2"/>
  <c r="J36" i="2"/>
  <c r="E37" i="2"/>
  <c r="K37" i="2" s="1"/>
  <c r="F37" i="2"/>
  <c r="E38" i="2"/>
  <c r="K38" i="2" s="1"/>
  <c r="F38" i="2"/>
  <c r="E39" i="2"/>
  <c r="F39" i="2"/>
  <c r="J39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1" i="2"/>
  <c r="I35" i="2"/>
  <c r="I36" i="2"/>
  <c r="I39" i="2"/>
  <c r="A4" i="2"/>
  <c r="H30" i="2"/>
  <c r="H31" i="2"/>
  <c r="H32" i="2"/>
  <c r="H33" i="2"/>
  <c r="H34" i="2"/>
  <c r="H35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5" i="2" l="1"/>
  <c r="K7" i="2"/>
  <c r="K39" i="2"/>
  <c r="G19" i="2"/>
  <c r="L19" i="2" s="1"/>
  <c r="G11" i="2"/>
  <c r="G38" i="2"/>
  <c r="L38" i="2" s="1"/>
  <c r="G7" i="2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G39" i="2"/>
  <c r="L39" i="2" s="1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32" i="2"/>
  <c r="L32" i="2" s="1"/>
  <c r="G29" i="2"/>
  <c r="L29" i="2" s="1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34" i="2"/>
  <c r="L34" i="2" s="1"/>
  <c r="G33" i="2"/>
  <c r="L33" i="2" s="1"/>
  <c r="G31" i="2"/>
  <c r="L31" i="2" s="1"/>
  <c r="G30" i="2"/>
  <c r="L30" i="2" s="1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37" i="2"/>
  <c r="L37" i="2" s="1"/>
  <c r="G35" i="2"/>
  <c r="L35" i="2" s="1"/>
  <c r="G28" i="2"/>
  <c r="L28" i="2" s="1"/>
  <c r="G24" i="2"/>
  <c r="L24" i="2" s="1"/>
  <c r="G20" i="2"/>
  <c r="L20" i="2" s="1"/>
  <c r="G16" i="2"/>
  <c r="L16" i="2" s="1"/>
  <c r="G12" i="2"/>
  <c r="L12" i="2" s="1"/>
  <c r="L11" i="2"/>
  <c r="G8" i="2"/>
  <c r="L8" i="2" s="1"/>
  <c r="L7" i="2"/>
  <c r="J3" i="2"/>
  <c r="G3" i="2"/>
  <c r="G36" i="2"/>
  <c r="L36" i="2" s="1"/>
  <c r="I3" i="2"/>
  <c r="K3" i="2" s="1"/>
  <c r="L3" i="2" l="1"/>
</calcChain>
</file>

<file path=xl/sharedStrings.xml><?xml version="1.0" encoding="utf-8"?>
<sst xmlns="http://schemas.openxmlformats.org/spreadsheetml/2006/main" count="144" uniqueCount="101">
  <si>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</si>
  <si>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</si>
  <si>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</si>
  <si>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</si>
  <si>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</si>
  <si>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</si>
  <si>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</si>
  <si>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</si>
  <si>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</si>
  <si>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</si>
  <si>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</si>
  <si>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</si>
  <si>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</si>
  <si>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</si>
  <si>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</si>
  <si>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</si>
  <si>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</si>
  <si>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</si>
  <si>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</si>
  <si>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</si>
  <si>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</si>
  <si>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</si>
  <si>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</si>
  <si>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</si>
  <si>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</si>
  <si>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</si>
  <si>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</si>
  <si>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</si>
  <si>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</si>
  <si>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</si>
  <si>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</si>
  <si>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</si>
  <si>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</si>
  <si>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</si>
  <si>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</si>
  <si>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</si>
  <si>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DEPT</t>
  </si>
  <si>
    <t>QTY</t>
  </si>
  <si>
    <t>AMT</t>
  </si>
  <si>
    <t>COST</t>
  </si>
  <si>
    <t>41-周转筐</t>
  </si>
  <si>
    <t>71-黑电</t>
  </si>
  <si>
    <t>72-空调</t>
  </si>
  <si>
    <t>73-冰箱</t>
  </si>
  <si>
    <t>77-洗衣机</t>
  </si>
  <si>
    <t>78-厨卫</t>
  </si>
  <si>
    <t>PROFIT</t>
  </si>
  <si>
    <t>PROFIT_RATE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</si>
  <si>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</si>
  <si>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</si>
  <si>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</si>
  <si>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</si>
  <si>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</si>
  <si>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 xml:space="preserve">   </t>
  </si>
  <si>
    <t>销售日报表</t>
  </si>
  <si>
    <t>以门店、商品为视角，综合分析销售金额、销售毛利及客流量增长率的变化情况</t>
  </si>
  <si>
    <t>销售预算金额</t>
  </si>
  <si>
    <t>销售预算完成率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</si>
  <si>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</si>
  <si>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</si>
  <si>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</si>
  <si>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</si>
  <si>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</si>
  <si>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</si>
  <si>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</si>
  <si>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</t>
  </si>
  <si>
    <t>昨天客流量</t>
  </si>
  <si>
    <t>客流量增长率</t>
  </si>
  <si>
    <t>当日客单价</t>
  </si>
  <si>
    <t>昨日客单价</t>
  </si>
  <si>
    <t>客单价增长率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</si>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</sst>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&quot;%&quot;"/>
    <numFmt numFmtId="165" formatCode="0.00_ "/>
  </numFmts>
  <fonts count="32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u/>
      <sz val="8"/>
      <color rgb="FF0000FF"/>
      <name val="Calibri"/>
      <family val="2"/>
      <scheme val="minor"/>
    </font>
    <font>
      <u/>
      <sz val="8"/>
      <color rgb="FF800080"/>
      <name val="Calibri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Calibri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8"/>
      <color rgb="FF333399"/>
      <name val="Arial"/>
      <family val="2"/>
    </font>
    <font>
      <sz val="10"/>
      <color indexed="64"/>
      <name val="Arial"/>
      <family val="2"/>
    </font>
    <font>
      <b/>
      <sz val="9"/>
      <color indexed="64"/>
      <name val="宋体"/>
      <family val="3"/>
      <charset val="134"/>
    </font>
    <font>
      <b/>
      <sz val="9"/>
      <color indexed="64"/>
      <name val="宋体"/>
      <charset val="134"/>
    </font>
    <font>
      <sz val="9"/>
      <color indexed="64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/>
  </cellStyleXfs>
  <cellXfs count="72">
    <xf numFmtId="0" fontId="0" fillId="0" borderId="0" xfId="0">
      <alignment vertical="center"/>
    </xf>
    <xf numFmtId="0" fontId="20" fillId="0" borderId="0" xfId="0" applyFont="1">
      <alignment vertical="center"/>
    </xf>
    <xf numFmtId="165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65" fontId="20" fillId="36" borderId="18" xfId="0" applyNumberFormat="1" applyFont="1" applyFill="1" applyBorder="1" applyAlignment="1">
      <alignment horizontal="center" vertical="center"/>
    </xf>
    <xf numFmtId="165" fontId="20" fillId="37" borderId="18" xfId="0" applyNumberFormat="1" applyFont="1" applyFill="1" applyBorder="1" applyAlignment="1">
      <alignment horizontal="center" vertical="center"/>
    </xf>
    <xf numFmtId="165" fontId="25" fillId="0" borderId="18" xfId="0" applyNumberFormat="1" applyFont="1" applyBorder="1">
      <alignment vertical="center"/>
    </xf>
    <xf numFmtId="165" fontId="20" fillId="36" borderId="18" xfId="0" applyNumberFormat="1" applyFont="1" applyFill="1" applyBorder="1">
      <alignment vertical="center"/>
    </xf>
    <xf numFmtId="165" fontId="20" fillId="37" borderId="18" xfId="0" applyNumberFormat="1" applyFont="1" applyFill="1" applyBorder="1">
      <alignment vertical="center"/>
    </xf>
    <xf numFmtId="165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64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26" fillId="0" borderId="0" xfId="0" applyFont="1" applyAlignment="1">
      <alignment horizontal="left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4" fontId="22" fillId="34" borderId="10" xfId="0" applyNumberFormat="1" applyFont="1" applyFill="1" applyBorder="1" applyAlignment="1">
      <alignment horizontal="right" vertical="top" wrapText="1"/>
    </xf>
    <xf numFmtId="164" fontId="22" fillId="34" borderId="10" xfId="0" applyNumberFormat="1" applyFont="1" applyFill="1" applyBorder="1" applyAlignment="1">
      <alignment horizontal="right" vertical="top" wrapText="1"/>
    </xf>
    <xf numFmtId="164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64" fontId="21" fillId="35" borderId="10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164" fontId="21" fillId="35" borderId="12" xfId="0" applyNumberFormat="1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64" fontId="21" fillId="35" borderId="13" xfId="0" applyNumberFormat="1" applyFont="1" applyFill="1" applyBorder="1" applyAlignment="1">
      <alignment horizontal="right" vertical="top" wrapText="1"/>
    </xf>
    <xf numFmtId="164" fontId="21" fillId="35" borderId="20" xfId="0" applyNumberFormat="1" applyFont="1" applyFill="1" applyBorder="1" applyAlignment="1">
      <alignment horizontal="right" vertical="top" wrapText="1"/>
    </xf>
    <xf numFmtId="0" fontId="29" fillId="0" borderId="0" xfId="0" applyNumberFormat="1" applyFont="1" applyAlignme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horizontal="right" wrapText="1"/>
    </xf>
    <xf numFmtId="0" fontId="20" fillId="0" borderId="0" xfId="0" applyFont="1" applyAlignment="1"/>
    <xf numFmtId="0" fontId="27" fillId="0" borderId="19" xfId="0" applyFont="1" applyBorder="1" applyAlignment="1">
      <alignment horizontal="left" wrapText="1"/>
    </xf>
    <xf numFmtId="0" fontId="20" fillId="0" borderId="11" xfId="0" applyFont="1" applyBorder="1" applyAlignment="1">
      <alignment horizontal="right" wrapText="1"/>
    </xf>
    <xf numFmtId="49" fontId="21" fillId="33" borderId="10" xfId="0" applyNumberFormat="1" applyFont="1" applyFill="1" applyBorder="1" applyAlignment="1">
      <alignment wrapText="1"/>
    </xf>
    <xf numFmtId="49" fontId="21" fillId="33" borderId="12" xfId="0" applyNumberFormat="1" applyFont="1" applyFill="1" applyBorder="1" applyAlignment="1">
      <alignment wrapText="1"/>
    </xf>
    <xf numFmtId="0" fontId="21" fillId="33" borderId="10" xfId="0" applyFont="1" applyFill="1" applyBorder="1" applyAlignment="1">
      <alignment wrapText="1"/>
    </xf>
    <xf numFmtId="0" fontId="21" fillId="33" borderId="13" xfId="0" applyFont="1" applyFill="1" applyBorder="1" applyAlignment="1">
      <alignment wrapText="1"/>
    </xf>
    <xf numFmtId="0" fontId="21" fillId="33" borderId="15" xfId="0" applyFont="1" applyFill="1" applyBorder="1" applyAlignment="1">
      <alignment wrapText="1"/>
    </xf>
    <xf numFmtId="0" fontId="21" fillId="33" borderId="12" xfId="0" applyFont="1" applyFill="1" applyBorder="1" applyAlignment="1">
      <alignment wrapText="1"/>
    </xf>
    <xf numFmtId="14" fontId="21" fillId="33" borderId="12" xfId="0" applyNumberFormat="1" applyFont="1" applyFill="1" applyBorder="1" applyAlignment="1">
      <alignment wrapText="1"/>
    </xf>
    <xf numFmtId="14" fontId="21" fillId="33" borderId="16" xfId="0" applyNumberFormat="1" applyFont="1" applyFill="1" applyBorder="1" applyAlignment="1">
      <alignment wrapText="1"/>
    </xf>
    <xf numFmtId="14" fontId="21" fillId="33" borderId="17" xfId="0" applyNumberFormat="1" applyFont="1" applyFill="1" applyBorder="1" applyAlignment="1">
      <alignment wrapText="1"/>
    </xf>
    <xf numFmtId="0" fontId="30" fillId="0" borderId="0" xfId="44" applyNumberFormat="1" applyFont="1"/>
    <xf numFmtId="0" fontId="31" fillId="0" borderId="0" xfId="44" applyNumberFormat="1" applyFont="1"/>
  </cellXfs>
  <cellStyles count="45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4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cid:97aae13713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47" Type="http://schemas.openxmlformats.org/officeDocument/2006/relationships/hyperlink" Target="cid:d0b588612" TargetMode="External"/><Relationship Id="rId63" Type="http://schemas.openxmlformats.org/officeDocument/2006/relationships/hyperlink" Target="cid:38d18ad2" TargetMode="External"/><Relationship Id="rId68" Type="http://schemas.openxmlformats.org/officeDocument/2006/relationships/image" Target="cid:392276913" TargetMode="External"/><Relationship Id="rId84" Type="http://schemas.openxmlformats.org/officeDocument/2006/relationships/image" Target="cid:2deb17eb13" TargetMode="External"/><Relationship Id="rId89" Type="http://schemas.openxmlformats.org/officeDocument/2006/relationships/hyperlink" Target="cid:3c6fa8862" TargetMode="External"/><Relationship Id="rId16" Type="http://schemas.openxmlformats.org/officeDocument/2006/relationships/image" Target="cid:7dde59d613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37" Type="http://schemas.openxmlformats.org/officeDocument/2006/relationships/hyperlink" Target="cid:bbb631c12" TargetMode="External"/><Relationship Id="rId53" Type="http://schemas.openxmlformats.org/officeDocument/2006/relationships/hyperlink" Target="cid:e1e57af62" TargetMode="External"/><Relationship Id="rId58" Type="http://schemas.openxmlformats.org/officeDocument/2006/relationships/image" Target="cid:eca83a0c13" TargetMode="External"/><Relationship Id="rId74" Type="http://schemas.openxmlformats.org/officeDocument/2006/relationships/image" Target="cid:1338c59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28d9b06713" TargetMode="External"/><Relationship Id="rId5" Type="http://schemas.openxmlformats.org/officeDocument/2006/relationships/hyperlink" Target="cid:738f7e472" TargetMode="External"/><Relationship Id="rId90" Type="http://schemas.openxmlformats.org/officeDocument/2006/relationships/image" Target="cid:3c6fa8b013" TargetMode="External"/><Relationship Id="rId95" Type="http://schemas.openxmlformats.org/officeDocument/2006/relationships/hyperlink" Target="cid:56290cc82" TargetMode="External"/><Relationship Id="rId22" Type="http://schemas.openxmlformats.org/officeDocument/2006/relationships/image" Target="cid:97a5ff3513" TargetMode="External"/><Relationship Id="rId27" Type="http://schemas.openxmlformats.org/officeDocument/2006/relationships/hyperlink" Target="cid:9cc12f202" TargetMode="External"/><Relationship Id="rId43" Type="http://schemas.openxmlformats.org/officeDocument/2006/relationships/hyperlink" Target="cid:c5fc19282" TargetMode="External"/><Relationship Id="rId48" Type="http://schemas.openxmlformats.org/officeDocument/2006/relationships/image" Target="cid:d0b5888713" TargetMode="External"/><Relationship Id="rId64" Type="http://schemas.openxmlformats.org/officeDocument/2006/relationships/image" Target="cid:38d18d213" TargetMode="External"/><Relationship Id="rId69" Type="http://schemas.openxmlformats.org/officeDocument/2006/relationships/hyperlink" Target="cid:e0ef2af2" TargetMode="External"/><Relationship Id="rId80" Type="http://schemas.openxmlformats.org/officeDocument/2006/relationships/image" Target="cid:27d58f7c13" TargetMode="External"/><Relationship Id="rId85" Type="http://schemas.openxmlformats.org/officeDocument/2006/relationships/hyperlink" Target="cid:321b9f952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25" Type="http://schemas.openxmlformats.org/officeDocument/2006/relationships/hyperlink" Target="cid:97aae1182" TargetMode="External"/><Relationship Id="rId33" Type="http://schemas.openxmlformats.org/officeDocument/2006/relationships/hyperlink" Target="cid:ac87b7b92" TargetMode="External"/><Relationship Id="rId38" Type="http://schemas.openxmlformats.org/officeDocument/2006/relationships/image" Target="cid:bbb631eb13" TargetMode="External"/><Relationship Id="rId46" Type="http://schemas.openxmlformats.org/officeDocument/2006/relationships/image" Target="cid:cb1fd4e013" TargetMode="External"/><Relationship Id="rId59" Type="http://schemas.openxmlformats.org/officeDocument/2006/relationships/hyperlink" Target="cid:ef30262e2" TargetMode="External"/><Relationship Id="rId67" Type="http://schemas.openxmlformats.org/officeDocument/2006/relationships/hyperlink" Target="cid:39227402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54" Type="http://schemas.openxmlformats.org/officeDocument/2006/relationships/image" Target="cid:e1e57b1713" TargetMode="External"/><Relationship Id="rId62" Type="http://schemas.openxmlformats.org/officeDocument/2006/relationships/image" Target="cid:f456204213" TargetMode="External"/><Relationship Id="rId70" Type="http://schemas.openxmlformats.org/officeDocument/2006/relationships/image" Target="cid:e0ef2d213" TargetMode="External"/><Relationship Id="rId75" Type="http://schemas.openxmlformats.org/officeDocument/2006/relationships/hyperlink" Target="cid:185a1b862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91" Type="http://schemas.openxmlformats.org/officeDocument/2006/relationships/hyperlink" Target="cid:4babe7622" TargetMode="External"/><Relationship Id="rId96" Type="http://schemas.openxmlformats.org/officeDocument/2006/relationships/image" Target="cid:56290cef13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15" Type="http://schemas.openxmlformats.org/officeDocument/2006/relationships/hyperlink" Target="cid:7dde59952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36" Type="http://schemas.openxmlformats.org/officeDocument/2006/relationships/image" Target="cid:bbb2dea413" TargetMode="External"/><Relationship Id="rId49" Type="http://schemas.openxmlformats.org/officeDocument/2006/relationships/hyperlink" Target="cid:dfd4543e2" TargetMode="External"/><Relationship Id="rId57" Type="http://schemas.openxmlformats.org/officeDocument/2006/relationships/hyperlink" Target="cid:eca839e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44" Type="http://schemas.openxmlformats.org/officeDocument/2006/relationships/image" Target="cid:c5fc194a13" TargetMode="External"/><Relationship Id="rId52" Type="http://schemas.openxmlformats.org/officeDocument/2006/relationships/image" Target="cid:dfd5ecc8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81" Type="http://schemas.openxmlformats.org/officeDocument/2006/relationships/hyperlink" Target="cid:27d6fdf22" TargetMode="External"/><Relationship Id="rId86" Type="http://schemas.openxmlformats.org/officeDocument/2006/relationships/image" Target="cid:321b9fbf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de215632" TargetMode="External"/><Relationship Id="rId101" Type="http://schemas.openxmlformats.org/officeDocument/2006/relationships/hyperlink" Target="cid:28d9b03f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34" Type="http://schemas.openxmlformats.org/officeDocument/2006/relationships/image" Target="cid:ac87b7df13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548af2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4" Type="http://schemas.openxmlformats.org/officeDocument/2006/relationships/image" Target="cid:97a883f913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" Type="http://schemas.openxmlformats.org/officeDocument/2006/relationships/hyperlink" Target="cid:883d552c2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de2158013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548b1813" TargetMode="External"/><Relationship Id="rId3" Type="http://schemas.openxmlformats.org/officeDocument/2006/relationships/image" Target="cid:650096f0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548b18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de2158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28d9b067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166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4" sqref="I4"/>
    </sheetView>
  </sheetViews>
  <sheetFormatPr defaultColWidth="9" defaultRowHeight="11.25"/>
  <cols>
    <col min="1" max="1" width="7.7109375" style="1" customWidth="1"/>
    <col min="2" max="2" width="3" style="4" bestFit="1" customWidth="1"/>
    <col min="3" max="4" width="9" style="1"/>
    <col min="5" max="5" width="10.42578125" style="1" bestFit="1" customWidth="1"/>
    <col min="6" max="6" width="12.28515625" style="26" bestFit="1" customWidth="1"/>
    <col min="7" max="7" width="10.42578125" style="1" bestFit="1" customWidth="1"/>
    <col min="8" max="8" width="9" style="26"/>
    <col min="9" max="12" width="9.7109375" style="2" bestFit="1" customWidth="1"/>
    <col min="13" max="16384" width="9" style="1"/>
  </cols>
  <sheetData>
    <row r="1" spans="1:12" ht="21">
      <c r="A1" s="5"/>
      <c r="B1" s="6"/>
      <c r="C1" s="7"/>
      <c r="D1" s="8"/>
      <c r="E1" s="9" t="s">
        <v>0</v>
      </c>
      <c r="F1" s="23" t="s">
        <v>1</v>
      </c>
      <c r="G1" s="10" t="s">
        <v>50</v>
      </c>
      <c r="H1" s="23" t="s">
        <v>2</v>
      </c>
      <c r="I1" s="17" t="s">
        <v>48</v>
      </c>
      <c r="J1" s="18" t="s">
        <v>49</v>
      </c>
      <c r="K1" s="19" t="s">
        <v>51</v>
      </c>
      <c r="L1" s="19" t="s">
        <v>52</v>
      </c>
    </row>
    <row r="2" spans="1:12">
      <c r="A2" s="11" t="s">
        <v>3</v>
      </c>
      <c r="B2" s="12"/>
      <c r="C2" s="47" t="s">
        <v>4</v>
      </c>
      <c r="D2" s="47"/>
      <c r="E2" s="13"/>
      <c r="F2" s="24"/>
      <c r="G2" s="14"/>
      <c r="H2" s="24"/>
      <c r="I2" s="20"/>
      <c r="J2" s="21"/>
      <c r="K2" s="22"/>
      <c r="L2" s="22"/>
    </row>
    <row r="3" spans="1:12">
      <c r="A3" s="48" t="s">
        <v>5</v>
      </c>
      <c r="B3" s="48"/>
      <c r="C3" s="48"/>
      <c r="D3" s="48"/>
      <c r="E3" s="15">
        <f>RA!D7</f>
        <v>22337902.6173</v>
      </c>
      <c r="F3" s="25">
        <f>RA!I7</f>
        <v>2329178.3557000002</v>
      </c>
      <c r="G3" s="16">
        <f>E3-F3</f>
        <v>20008724.261599999</v>
      </c>
      <c r="H3" s="27">
        <f>RA!J7</f>
        <v>10.427023501732499</v>
      </c>
      <c r="I3" s="20">
        <f>SUM(I4:I39)</f>
        <v>22337907.702312432</v>
      </c>
      <c r="J3" s="21">
        <f>SUM(J4:J39)</f>
        <v>20008724.07820636</v>
      </c>
      <c r="K3" s="22">
        <f>E3-I3</f>
        <v>-5.0850124321877956</v>
      </c>
      <c r="L3" s="22">
        <f>G3-J3</f>
        <v>0.18339363858103752</v>
      </c>
    </row>
    <row r="4" spans="1:12">
      <c r="A4" s="49">
        <f>RA!A8</f>
        <v>41682</v>
      </c>
      <c r="B4" s="12">
        <v>12</v>
      </c>
      <c r="C4" s="46" t="s">
        <v>6</v>
      </c>
      <c r="D4" s="46"/>
      <c r="E4" s="15">
        <f>RA!D8</f>
        <v>827078.51370000001</v>
      </c>
      <c r="F4" s="25">
        <f>RA!I8</f>
        <v>59553.224600000001</v>
      </c>
      <c r="G4" s="16">
        <f t="shared" ref="G4:G39" si="0">E4-F4</f>
        <v>767525.28910000005</v>
      </c>
      <c r="H4" s="27">
        <f>RA!J8</f>
        <v>7.20043183489123</v>
      </c>
      <c r="I4" s="20">
        <f>VLOOKUP(B4,RMS!B:D,3,FALSE)</f>
        <v>827079.26318632497</v>
      </c>
      <c r="J4" s="21">
        <f>VLOOKUP(B4,RMS!B:E,4,FALSE)</f>
        <v>767525.29220085498</v>
      </c>
      <c r="K4" s="22">
        <f t="shared" ref="K4:K39" si="1">E4-I4</f>
        <v>-0.74948632495943457</v>
      </c>
      <c r="L4" s="22">
        <f t="shared" ref="L4:L39" si="2">G4-J4</f>
        <v>-3.1008549267426133E-3</v>
      </c>
    </row>
    <row r="5" spans="1:12">
      <c r="A5" s="49"/>
      <c r="B5" s="12">
        <v>13</v>
      </c>
      <c r="C5" s="46" t="s">
        <v>7</v>
      </c>
      <c r="D5" s="46"/>
      <c r="E5" s="15">
        <f>RA!D9</f>
        <v>361148.93800000002</v>
      </c>
      <c r="F5" s="25">
        <f>RA!I9</f>
        <v>69532.098400000003</v>
      </c>
      <c r="G5" s="16">
        <f t="shared" si="0"/>
        <v>291616.83960000001</v>
      </c>
      <c r="H5" s="27">
        <f>RA!J9</f>
        <v>19.253025852730001</v>
      </c>
      <c r="I5" s="20">
        <f>VLOOKUP(B5,RMS!B:D,3,FALSE)</f>
        <v>361149.16665546497</v>
      </c>
      <c r="J5" s="21">
        <f>VLOOKUP(B5,RMS!B:E,4,FALSE)</f>
        <v>291616.80487648398</v>
      </c>
      <c r="K5" s="22">
        <f t="shared" si="1"/>
        <v>-0.22865546494722366</v>
      </c>
      <c r="L5" s="22">
        <f t="shared" si="2"/>
        <v>3.4723516029771417E-2</v>
      </c>
    </row>
    <row r="6" spans="1:12">
      <c r="A6" s="49"/>
      <c r="B6" s="12">
        <v>14</v>
      </c>
      <c r="C6" s="46" t="s">
        <v>8</v>
      </c>
      <c r="D6" s="46"/>
      <c r="E6" s="15">
        <f>RA!D10</f>
        <v>348762.07120000001</v>
      </c>
      <c r="F6" s="25">
        <f>RA!I10</f>
        <v>81961.794299999994</v>
      </c>
      <c r="G6" s="16">
        <f t="shared" si="0"/>
        <v>266800.2769</v>
      </c>
      <c r="H6" s="27">
        <f>RA!J10</f>
        <v>23.500776336713098</v>
      </c>
      <c r="I6" s="20">
        <f>VLOOKUP(B6,RMS!B:D,3,FALSE)</f>
        <v>348764.27430512803</v>
      </c>
      <c r="J6" s="21">
        <f>VLOOKUP(B6,RMS!B:E,4,FALSE)</f>
        <v>266800.278132479</v>
      </c>
      <c r="K6" s="22">
        <f t="shared" si="1"/>
        <v>-2.2031051280209795</v>
      </c>
      <c r="L6" s="22">
        <f t="shared" si="2"/>
        <v>-1.2324790004640818E-3</v>
      </c>
    </row>
    <row r="7" spans="1:12">
      <c r="A7" s="49"/>
      <c r="B7" s="12">
        <v>15</v>
      </c>
      <c r="C7" s="46" t="s">
        <v>9</v>
      </c>
      <c r="D7" s="46"/>
      <c r="E7" s="15">
        <f>RA!D11</f>
        <v>152232.6801</v>
      </c>
      <c r="F7" s="25">
        <f>RA!I11</f>
        <v>22287.9575</v>
      </c>
      <c r="G7" s="16">
        <f t="shared" si="0"/>
        <v>129944.72259999999</v>
      </c>
      <c r="H7" s="27">
        <f>RA!J11</f>
        <v>14.6407180674736</v>
      </c>
      <c r="I7" s="20">
        <f>VLOOKUP(B7,RMS!B:D,3,FALSE)</f>
        <v>152232.751652137</v>
      </c>
      <c r="J7" s="21">
        <f>VLOOKUP(B7,RMS!B:E,4,FALSE)</f>
        <v>129944.722594872</v>
      </c>
      <c r="K7" s="22">
        <f t="shared" si="1"/>
        <v>-7.1552137000253424E-2</v>
      </c>
      <c r="L7" s="22">
        <f t="shared" si="2"/>
        <v>5.12799306306988E-6</v>
      </c>
    </row>
    <row r="8" spans="1:12">
      <c r="A8" s="49"/>
      <c r="B8" s="12">
        <v>16</v>
      </c>
      <c r="C8" s="46" t="s">
        <v>10</v>
      </c>
      <c r="D8" s="46"/>
      <c r="E8" s="15">
        <f>RA!D12</f>
        <v>335666.15029999998</v>
      </c>
      <c r="F8" s="25">
        <f>RA!I12</f>
        <v>31343.0504</v>
      </c>
      <c r="G8" s="16">
        <f t="shared" si="0"/>
        <v>304323.09989999997</v>
      </c>
      <c r="H8" s="27">
        <f>RA!J12</f>
        <v>9.3375666184949804</v>
      </c>
      <c r="I8" s="20">
        <f>VLOOKUP(B8,RMS!B:D,3,FALSE)</f>
        <v>335666.14533846203</v>
      </c>
      <c r="J8" s="21">
        <f>VLOOKUP(B8,RMS!B:E,4,FALSE)</f>
        <v>304323.10164188</v>
      </c>
      <c r="K8" s="22">
        <f t="shared" si="1"/>
        <v>4.9615379539318383E-3</v>
      </c>
      <c r="L8" s="22">
        <f t="shared" si="2"/>
        <v>-1.7418800271116197E-3</v>
      </c>
    </row>
    <row r="9" spans="1:12">
      <c r="A9" s="49"/>
      <c r="B9" s="12">
        <v>17</v>
      </c>
      <c r="C9" s="46" t="s">
        <v>11</v>
      </c>
      <c r="D9" s="46"/>
      <c r="E9" s="15">
        <f>RA!D13</f>
        <v>510227.43329999998</v>
      </c>
      <c r="F9" s="25">
        <f>RA!I13</f>
        <v>65461.304100000001</v>
      </c>
      <c r="G9" s="16">
        <f t="shared" si="0"/>
        <v>444766.12919999997</v>
      </c>
      <c r="H9" s="27">
        <f>RA!J13</f>
        <v>12.829828391745901</v>
      </c>
      <c r="I9" s="20">
        <f>VLOOKUP(B9,RMS!B:D,3,FALSE)</f>
        <v>510227.709017949</v>
      </c>
      <c r="J9" s="21">
        <f>VLOOKUP(B9,RMS!B:E,4,FALSE)</f>
        <v>444766.12985897402</v>
      </c>
      <c r="K9" s="22">
        <f t="shared" si="1"/>
        <v>-0.27571794902905822</v>
      </c>
      <c r="L9" s="22">
        <f t="shared" si="2"/>
        <v>-6.589740514755249E-4</v>
      </c>
    </row>
    <row r="10" spans="1:12">
      <c r="A10" s="49"/>
      <c r="B10" s="12">
        <v>18</v>
      </c>
      <c r="C10" s="46" t="s">
        <v>12</v>
      </c>
      <c r="D10" s="46"/>
      <c r="E10" s="15">
        <f>RA!D14</f>
        <v>174101.84779999999</v>
      </c>
      <c r="F10" s="25">
        <f>RA!I14</f>
        <v>2150.0985999999998</v>
      </c>
      <c r="G10" s="16">
        <f t="shared" si="0"/>
        <v>171951.74919999999</v>
      </c>
      <c r="H10" s="27">
        <f>RA!J14</f>
        <v>1.2349659852375201</v>
      </c>
      <c r="I10" s="20">
        <f>VLOOKUP(B10,RMS!B:D,3,FALSE)</f>
        <v>174101.83398034199</v>
      </c>
      <c r="J10" s="21">
        <f>VLOOKUP(B10,RMS!B:E,4,FALSE)</f>
        <v>171951.74876410299</v>
      </c>
      <c r="K10" s="22">
        <f t="shared" si="1"/>
        <v>1.3819657993735746E-2</v>
      </c>
      <c r="L10" s="22">
        <f t="shared" si="2"/>
        <v>4.358970036264509E-4</v>
      </c>
    </row>
    <row r="11" spans="1:12">
      <c r="A11" s="49"/>
      <c r="B11" s="12">
        <v>19</v>
      </c>
      <c r="C11" s="46" t="s">
        <v>13</v>
      </c>
      <c r="D11" s="46"/>
      <c r="E11" s="15">
        <f>RA!D15</f>
        <v>160587.22630000001</v>
      </c>
      <c r="F11" s="25">
        <f>RA!I15</f>
        <v>-3447.2141000000001</v>
      </c>
      <c r="G11" s="16">
        <f t="shared" si="0"/>
        <v>164034.44040000002</v>
      </c>
      <c r="H11" s="27">
        <f>RA!J15</f>
        <v>-2.14663032634994</v>
      </c>
      <c r="I11" s="20">
        <f>VLOOKUP(B11,RMS!B:D,3,FALSE)</f>
        <v>160587.22206495699</v>
      </c>
      <c r="J11" s="21">
        <f>VLOOKUP(B11,RMS!B:E,4,FALSE)</f>
        <v>164034.440191453</v>
      </c>
      <c r="K11" s="22">
        <f t="shared" si="1"/>
        <v>4.2350430157966912E-3</v>
      </c>
      <c r="L11" s="22">
        <f t="shared" si="2"/>
        <v>2.0854701870121062E-4</v>
      </c>
    </row>
    <row r="12" spans="1:12">
      <c r="A12" s="49"/>
      <c r="B12" s="12">
        <v>21</v>
      </c>
      <c r="C12" s="46" t="s">
        <v>14</v>
      </c>
      <c r="D12" s="46"/>
      <c r="E12" s="15">
        <f>RA!D16</f>
        <v>817808.79949999996</v>
      </c>
      <c r="F12" s="25">
        <f>RA!I16</f>
        <v>72434.506099999999</v>
      </c>
      <c r="G12" s="16">
        <f t="shared" si="0"/>
        <v>745374.29339999997</v>
      </c>
      <c r="H12" s="27">
        <f>RA!J16</f>
        <v>8.8571443770580291</v>
      </c>
      <c r="I12" s="20">
        <f>VLOOKUP(B12,RMS!B:D,3,FALSE)</f>
        <v>817808.73690000002</v>
      </c>
      <c r="J12" s="21">
        <f>VLOOKUP(B12,RMS!B:E,4,FALSE)</f>
        <v>745374.29339999997</v>
      </c>
      <c r="K12" s="22">
        <f t="shared" si="1"/>
        <v>6.2599999946542084E-2</v>
      </c>
      <c r="L12" s="22">
        <f t="shared" si="2"/>
        <v>0</v>
      </c>
    </row>
    <row r="13" spans="1:12">
      <c r="A13" s="49"/>
      <c r="B13" s="12">
        <v>22</v>
      </c>
      <c r="C13" s="46" t="s">
        <v>15</v>
      </c>
      <c r="D13" s="46"/>
      <c r="E13" s="15">
        <f>RA!D17</f>
        <v>1196733.1784999999</v>
      </c>
      <c r="F13" s="25">
        <f>RA!I17</f>
        <v>-104822.6167</v>
      </c>
      <c r="G13" s="16">
        <f t="shared" si="0"/>
        <v>1301555.7951999998</v>
      </c>
      <c r="H13" s="27">
        <f>RA!J17</f>
        <v>-8.7590633052712707</v>
      </c>
      <c r="I13" s="20">
        <f>VLOOKUP(B13,RMS!B:D,3,FALSE)</f>
        <v>1196733.31679573</v>
      </c>
      <c r="J13" s="21">
        <f>VLOOKUP(B13,RMS!B:E,4,FALSE)</f>
        <v>1301555.79564701</v>
      </c>
      <c r="K13" s="22">
        <f t="shared" si="1"/>
        <v>-0.13829573011025786</v>
      </c>
      <c r="L13" s="22">
        <f t="shared" si="2"/>
        <v>-4.4701015576720238E-4</v>
      </c>
    </row>
    <row r="14" spans="1:12">
      <c r="A14" s="49"/>
      <c r="B14" s="12">
        <v>23</v>
      </c>
      <c r="C14" s="46" t="s">
        <v>16</v>
      </c>
      <c r="D14" s="46"/>
      <c r="E14" s="15">
        <f>RA!D18</f>
        <v>3218756.3001000001</v>
      </c>
      <c r="F14" s="25">
        <f>RA!I18</f>
        <v>465857.04450000002</v>
      </c>
      <c r="G14" s="16">
        <f t="shared" si="0"/>
        <v>2752899.2556000003</v>
      </c>
      <c r="H14" s="27">
        <f>RA!J18</f>
        <v>14.473200238412799</v>
      </c>
      <c r="I14" s="20">
        <f>VLOOKUP(B14,RMS!B:D,3,FALSE)</f>
        <v>3218756.4893264999</v>
      </c>
      <c r="J14" s="21">
        <f>VLOOKUP(B14,RMS!B:E,4,FALSE)</f>
        <v>2752899.2286769198</v>
      </c>
      <c r="K14" s="22">
        <f t="shared" si="1"/>
        <v>-0.18922649975866079</v>
      </c>
      <c r="L14" s="22">
        <f t="shared" si="2"/>
        <v>2.6923080440610647E-2</v>
      </c>
    </row>
    <row r="15" spans="1:12">
      <c r="A15" s="49"/>
      <c r="B15" s="12">
        <v>24</v>
      </c>
      <c r="C15" s="46" t="s">
        <v>17</v>
      </c>
      <c r="D15" s="46"/>
      <c r="E15" s="15">
        <f>RA!D19</f>
        <v>1275006.1192000001</v>
      </c>
      <c r="F15" s="25">
        <f>RA!I19</f>
        <v>91197.895300000004</v>
      </c>
      <c r="G15" s="16">
        <f t="shared" si="0"/>
        <v>1183808.2239000001</v>
      </c>
      <c r="H15" s="27">
        <f>RA!J19</f>
        <v>7.1527417732882697</v>
      </c>
      <c r="I15" s="20">
        <f>VLOOKUP(B15,RMS!B:D,3,FALSE)</f>
        <v>1275006.0119837599</v>
      </c>
      <c r="J15" s="21">
        <f>VLOOKUP(B15,RMS!B:E,4,FALSE)</f>
        <v>1183808.2228265</v>
      </c>
      <c r="K15" s="22">
        <f t="shared" si="1"/>
        <v>0.10721624013967812</v>
      </c>
      <c r="L15" s="22">
        <f t="shared" si="2"/>
        <v>1.0735001415014267E-3</v>
      </c>
    </row>
    <row r="16" spans="1:12">
      <c r="A16" s="49"/>
      <c r="B16" s="12">
        <v>25</v>
      </c>
      <c r="C16" s="46" t="s">
        <v>18</v>
      </c>
      <c r="D16" s="46"/>
      <c r="E16" s="15">
        <f>RA!D20</f>
        <v>832570.74239999999</v>
      </c>
      <c r="F16" s="25">
        <f>RA!I20</f>
        <v>62876.794500000004</v>
      </c>
      <c r="G16" s="16">
        <f t="shared" si="0"/>
        <v>769693.94790000003</v>
      </c>
      <c r="H16" s="27">
        <f>RA!J20</f>
        <v>7.5521263597071604</v>
      </c>
      <c r="I16" s="20">
        <f>VLOOKUP(B16,RMS!B:D,3,FALSE)</f>
        <v>832570.79790000001</v>
      </c>
      <c r="J16" s="21">
        <f>VLOOKUP(B16,RMS!B:E,4,FALSE)</f>
        <v>769693.94790000003</v>
      </c>
      <c r="K16" s="22">
        <f t="shared" si="1"/>
        <v>-5.5500000016763806E-2</v>
      </c>
      <c r="L16" s="22">
        <f t="shared" si="2"/>
        <v>0</v>
      </c>
    </row>
    <row r="17" spans="1:12">
      <c r="A17" s="49"/>
      <c r="B17" s="12">
        <v>26</v>
      </c>
      <c r="C17" s="46" t="s">
        <v>19</v>
      </c>
      <c r="D17" s="46"/>
      <c r="E17" s="15">
        <f>RA!D21</f>
        <v>577383.25529999996</v>
      </c>
      <c r="F17" s="25">
        <f>RA!I21</f>
        <v>63800.466200000003</v>
      </c>
      <c r="G17" s="16">
        <f t="shared" si="0"/>
        <v>513582.78909999994</v>
      </c>
      <c r="H17" s="27">
        <f>RA!J21</f>
        <v>11.0499335778018</v>
      </c>
      <c r="I17" s="20">
        <f>VLOOKUP(B17,RMS!B:D,3,FALSE)</f>
        <v>577383.01726563799</v>
      </c>
      <c r="J17" s="21">
        <f>VLOOKUP(B17,RMS!B:E,4,FALSE)</f>
        <v>513582.78869922902</v>
      </c>
      <c r="K17" s="22">
        <f t="shared" si="1"/>
        <v>0.23803436197340488</v>
      </c>
      <c r="L17" s="22">
        <f t="shared" si="2"/>
        <v>4.0077092126011848E-4</v>
      </c>
    </row>
    <row r="18" spans="1:12">
      <c r="A18" s="49"/>
      <c r="B18" s="12">
        <v>27</v>
      </c>
      <c r="C18" s="46" t="s">
        <v>20</v>
      </c>
      <c r="D18" s="46"/>
      <c r="E18" s="15">
        <f>RA!D22</f>
        <v>2810436.3676999998</v>
      </c>
      <c r="F18" s="25">
        <f>RA!I22</f>
        <v>259656.43640000001</v>
      </c>
      <c r="G18" s="16">
        <f t="shared" si="0"/>
        <v>2550779.9312999998</v>
      </c>
      <c r="H18" s="27">
        <f>RA!J22</f>
        <v>9.2390078417785801</v>
      </c>
      <c r="I18" s="20">
        <f>VLOOKUP(B18,RMS!B:D,3,FALSE)</f>
        <v>2810437.3111</v>
      </c>
      <c r="J18" s="21">
        <f>VLOOKUP(B18,RMS!B:E,4,FALSE)</f>
        <v>2550779.9308000002</v>
      </c>
      <c r="K18" s="22">
        <f t="shared" si="1"/>
        <v>-0.9434000002220273</v>
      </c>
      <c r="L18" s="22">
        <f t="shared" si="2"/>
        <v>4.9999961629509926E-4</v>
      </c>
    </row>
    <row r="19" spans="1:12">
      <c r="A19" s="49"/>
      <c r="B19" s="12">
        <v>29</v>
      </c>
      <c r="C19" s="46" t="s">
        <v>21</v>
      </c>
      <c r="D19" s="46"/>
      <c r="E19" s="15">
        <f>RA!D23</f>
        <v>2713047.1247999999</v>
      </c>
      <c r="F19" s="25">
        <f>RA!I23</f>
        <v>242107.09359999999</v>
      </c>
      <c r="G19" s="16">
        <f t="shared" si="0"/>
        <v>2470940.0312000001</v>
      </c>
      <c r="H19" s="27">
        <f>RA!J23</f>
        <v>8.9238071608449303</v>
      </c>
      <c r="I19" s="20">
        <f>VLOOKUP(B19,RMS!B:D,3,FALSE)</f>
        <v>2713047.9143153802</v>
      </c>
      <c r="J19" s="21">
        <f>VLOOKUP(B19,RMS!B:E,4,FALSE)</f>
        <v>2470940.0794683802</v>
      </c>
      <c r="K19" s="22">
        <f t="shared" si="1"/>
        <v>-0.789515380281955</v>
      </c>
      <c r="L19" s="22">
        <f t="shared" si="2"/>
        <v>-4.8268380109220743E-2</v>
      </c>
    </row>
    <row r="20" spans="1:12">
      <c r="A20" s="49"/>
      <c r="B20" s="12">
        <v>31</v>
      </c>
      <c r="C20" s="46" t="s">
        <v>22</v>
      </c>
      <c r="D20" s="46"/>
      <c r="E20" s="15">
        <f>RA!D24</f>
        <v>347856.79639999999</v>
      </c>
      <c r="F20" s="25">
        <f>RA!I24</f>
        <v>63105.255599999997</v>
      </c>
      <c r="G20" s="16">
        <f t="shared" si="0"/>
        <v>284751.54080000002</v>
      </c>
      <c r="H20" s="27">
        <f>RA!J24</f>
        <v>18.141159308394101</v>
      </c>
      <c r="I20" s="20">
        <f>VLOOKUP(B20,RMS!B:D,3,FALSE)</f>
        <v>347856.77539161901</v>
      </c>
      <c r="J20" s="21">
        <f>VLOOKUP(B20,RMS!B:E,4,FALSE)</f>
        <v>284751.52440882497</v>
      </c>
      <c r="K20" s="22">
        <f t="shared" si="1"/>
        <v>2.1008380979765207E-2</v>
      </c>
      <c r="L20" s="22">
        <f t="shared" si="2"/>
        <v>1.6391175042372197E-2</v>
      </c>
    </row>
    <row r="21" spans="1:12">
      <c r="A21" s="49"/>
      <c r="B21" s="12">
        <v>32</v>
      </c>
      <c r="C21" s="46" t="s">
        <v>23</v>
      </c>
      <c r="D21" s="46"/>
      <c r="E21" s="15">
        <f>RA!D25</f>
        <v>360767.77110000001</v>
      </c>
      <c r="F21" s="25">
        <f>RA!I25</f>
        <v>26372.361400000002</v>
      </c>
      <c r="G21" s="16">
        <f t="shared" si="0"/>
        <v>334395.40970000002</v>
      </c>
      <c r="H21" s="27">
        <f>RA!J25</f>
        <v>7.3100657854190496</v>
      </c>
      <c r="I21" s="20">
        <f>VLOOKUP(B21,RMS!B:D,3,FALSE)</f>
        <v>360767.76759099902</v>
      </c>
      <c r="J21" s="21">
        <f>VLOOKUP(B21,RMS!B:E,4,FALSE)</f>
        <v>334395.31310706999</v>
      </c>
      <c r="K21" s="22">
        <f t="shared" si="1"/>
        <v>3.5090009914711118E-3</v>
      </c>
      <c r="L21" s="22">
        <f t="shared" si="2"/>
        <v>9.6592930029146373E-2</v>
      </c>
    </row>
    <row r="22" spans="1:12">
      <c r="A22" s="49"/>
      <c r="B22" s="12">
        <v>33</v>
      </c>
      <c r="C22" s="46" t="s">
        <v>24</v>
      </c>
      <c r="D22" s="46"/>
      <c r="E22" s="15">
        <f>RA!D26</f>
        <v>537773.48329999996</v>
      </c>
      <c r="F22" s="25">
        <f>RA!I26</f>
        <v>98171.776100000003</v>
      </c>
      <c r="G22" s="16">
        <f t="shared" si="0"/>
        <v>439601.70719999995</v>
      </c>
      <c r="H22" s="27">
        <f>RA!J26</f>
        <v>18.2552281115791</v>
      </c>
      <c r="I22" s="20">
        <f>VLOOKUP(B22,RMS!B:D,3,FALSE)</f>
        <v>537773.47099562804</v>
      </c>
      <c r="J22" s="21">
        <f>VLOOKUP(B22,RMS!B:E,4,FALSE)</f>
        <v>439601.758694858</v>
      </c>
      <c r="K22" s="22">
        <f t="shared" si="1"/>
        <v>1.2304371921345592E-2</v>
      </c>
      <c r="L22" s="22">
        <f t="shared" si="2"/>
        <v>-5.149485805304721E-2</v>
      </c>
    </row>
    <row r="23" spans="1:12">
      <c r="A23" s="49"/>
      <c r="B23" s="12">
        <v>34</v>
      </c>
      <c r="C23" s="46" t="s">
        <v>25</v>
      </c>
      <c r="D23" s="46"/>
      <c r="E23" s="15">
        <f>RA!D27</f>
        <v>290869.06060000003</v>
      </c>
      <c r="F23" s="25">
        <f>RA!I27</f>
        <v>85573.458700000003</v>
      </c>
      <c r="G23" s="16">
        <f t="shared" si="0"/>
        <v>205295.60190000001</v>
      </c>
      <c r="H23" s="27">
        <f>RA!J27</f>
        <v>29.419924732964201</v>
      </c>
      <c r="I23" s="20">
        <f>VLOOKUP(B23,RMS!B:D,3,FALSE)</f>
        <v>290869.06120347901</v>
      </c>
      <c r="J23" s="21">
        <f>VLOOKUP(B23,RMS!B:E,4,FALSE)</f>
        <v>205295.59892550699</v>
      </c>
      <c r="K23" s="22">
        <f t="shared" si="1"/>
        <v>-6.034789839759469E-4</v>
      </c>
      <c r="L23" s="22">
        <f t="shared" si="2"/>
        <v>2.9744930216111243E-3</v>
      </c>
    </row>
    <row r="24" spans="1:12">
      <c r="A24" s="49"/>
      <c r="B24" s="12">
        <v>35</v>
      </c>
      <c r="C24" s="46" t="s">
        <v>26</v>
      </c>
      <c r="D24" s="46"/>
      <c r="E24" s="15">
        <f>RA!D28</f>
        <v>822063.3567</v>
      </c>
      <c r="F24" s="25">
        <f>RA!I28</f>
        <v>72697.718800000002</v>
      </c>
      <c r="G24" s="16">
        <f t="shared" si="0"/>
        <v>749365.63789999997</v>
      </c>
      <c r="H24" s="27">
        <f>RA!J28</f>
        <v>8.8433231097697504</v>
      </c>
      <c r="I24" s="20">
        <f>VLOOKUP(B24,RMS!B:D,3,FALSE)</f>
        <v>822063.35568672605</v>
      </c>
      <c r="J24" s="21">
        <f>VLOOKUP(B24,RMS!B:E,4,FALSE)</f>
        <v>749365.62425477803</v>
      </c>
      <c r="K24" s="22">
        <f t="shared" si="1"/>
        <v>1.0132739553228021E-3</v>
      </c>
      <c r="L24" s="22">
        <f t="shared" si="2"/>
        <v>1.3645221944898367E-2</v>
      </c>
    </row>
    <row r="25" spans="1:12">
      <c r="A25" s="49"/>
      <c r="B25" s="12">
        <v>36</v>
      </c>
      <c r="C25" s="46" t="s">
        <v>27</v>
      </c>
      <c r="D25" s="46"/>
      <c r="E25" s="15">
        <f>RA!D29</f>
        <v>842329.42169999995</v>
      </c>
      <c r="F25" s="25">
        <f>RA!I29</f>
        <v>165517.44760000001</v>
      </c>
      <c r="G25" s="16">
        <f t="shared" si="0"/>
        <v>676811.97409999999</v>
      </c>
      <c r="H25" s="27">
        <f>RA!J29</f>
        <v>19.6499663119864</v>
      </c>
      <c r="I25" s="20">
        <f>VLOOKUP(B25,RMS!B:D,3,FALSE)</f>
        <v>842329.42033274297</v>
      </c>
      <c r="J25" s="21">
        <f>VLOOKUP(B25,RMS!B:E,4,FALSE)</f>
        <v>676811.93448763702</v>
      </c>
      <c r="K25" s="22">
        <f t="shared" si="1"/>
        <v>1.3672569766640663E-3</v>
      </c>
      <c r="L25" s="22">
        <f t="shared" si="2"/>
        <v>3.9612362976185977E-2</v>
      </c>
    </row>
    <row r="26" spans="1:12">
      <c r="A26" s="49"/>
      <c r="B26" s="12">
        <v>37</v>
      </c>
      <c r="C26" s="46" t="s">
        <v>28</v>
      </c>
      <c r="D26" s="46"/>
      <c r="E26" s="15">
        <f>RA!D30</f>
        <v>832553.95550000004</v>
      </c>
      <c r="F26" s="25">
        <f>RA!I30</f>
        <v>132274.334</v>
      </c>
      <c r="G26" s="16">
        <f t="shared" si="0"/>
        <v>700279.62150000001</v>
      </c>
      <c r="H26" s="27">
        <f>RA!J30</f>
        <v>15.8877791794961</v>
      </c>
      <c r="I26" s="20">
        <f>VLOOKUP(B26,RMS!B:D,3,FALSE)</f>
        <v>832553.95370884996</v>
      </c>
      <c r="J26" s="21">
        <f>VLOOKUP(B26,RMS!B:E,4,FALSE)</f>
        <v>700279.624049142</v>
      </c>
      <c r="K26" s="22">
        <f t="shared" si="1"/>
        <v>1.7911500763148069E-3</v>
      </c>
      <c r="L26" s="22">
        <f t="shared" si="2"/>
        <v>-2.549141994677484E-3</v>
      </c>
    </row>
    <row r="27" spans="1:12">
      <c r="A27" s="49"/>
      <c r="B27" s="12">
        <v>38</v>
      </c>
      <c r="C27" s="46" t="s">
        <v>29</v>
      </c>
      <c r="D27" s="46"/>
      <c r="E27" s="15">
        <f>RA!D31</f>
        <v>474680.5282</v>
      </c>
      <c r="F27" s="25">
        <f>RA!I31</f>
        <v>45021.203399999999</v>
      </c>
      <c r="G27" s="16">
        <f t="shared" si="0"/>
        <v>429659.3248</v>
      </c>
      <c r="H27" s="27">
        <f>RA!J31</f>
        <v>9.4845271135770997</v>
      </c>
      <c r="I27" s="20">
        <f>VLOOKUP(B27,RMS!B:D,3,FALSE)</f>
        <v>474680.50995752198</v>
      </c>
      <c r="J27" s="21">
        <f>VLOOKUP(B27,RMS!B:E,4,FALSE)</f>
        <v>429659.30330177001</v>
      </c>
      <c r="K27" s="22">
        <f t="shared" si="1"/>
        <v>1.8242478021420538E-2</v>
      </c>
      <c r="L27" s="22">
        <f t="shared" si="2"/>
        <v>2.149822999490425E-2</v>
      </c>
    </row>
    <row r="28" spans="1:12">
      <c r="A28" s="49"/>
      <c r="B28" s="12">
        <v>39</v>
      </c>
      <c r="C28" s="46" t="s">
        <v>30</v>
      </c>
      <c r="D28" s="46"/>
      <c r="E28" s="15">
        <f>RA!D32</f>
        <v>285831.06420000002</v>
      </c>
      <c r="F28" s="25">
        <f>RA!I32</f>
        <v>69637.488100000002</v>
      </c>
      <c r="G28" s="16">
        <f t="shared" si="0"/>
        <v>216193.57610000001</v>
      </c>
      <c r="H28" s="27">
        <f>RA!J32</f>
        <v>24.363163008508302</v>
      </c>
      <c r="I28" s="20">
        <f>VLOOKUP(B28,RMS!B:D,3,FALSE)</f>
        <v>285831.00468379102</v>
      </c>
      <c r="J28" s="21">
        <f>VLOOKUP(B28,RMS!B:E,4,FALSE)</f>
        <v>216193.54814619001</v>
      </c>
      <c r="K28" s="22">
        <f t="shared" si="1"/>
        <v>5.951620900304988E-2</v>
      </c>
      <c r="L28" s="22">
        <f t="shared" si="2"/>
        <v>2.7953810000326484E-2</v>
      </c>
    </row>
    <row r="29" spans="1:12">
      <c r="A29" s="49"/>
      <c r="B29" s="12">
        <v>40</v>
      </c>
      <c r="C29" s="46" t="s">
        <v>31</v>
      </c>
      <c r="D29" s="46"/>
      <c r="E29" s="15">
        <f>RA!D33</f>
        <v>100.00069999999999</v>
      </c>
      <c r="F29" s="25">
        <f>RA!I33</f>
        <v>19.4709</v>
      </c>
      <c r="G29" s="16">
        <f t="shared" si="0"/>
        <v>80.529799999999994</v>
      </c>
      <c r="H29" s="27">
        <f>RA!J33</f>
        <v>19.4707637046541</v>
      </c>
      <c r="I29" s="20">
        <f>VLOOKUP(B29,RMS!B:D,3,FALSE)</f>
        <v>100.00020000000001</v>
      </c>
      <c r="J29" s="21">
        <f>VLOOKUP(B29,RMS!B:E,4,FALSE)</f>
        <v>80.529799999999994</v>
      </c>
      <c r="K29" s="22">
        <f t="shared" si="1"/>
        <v>4.9999999998817657E-4</v>
      </c>
      <c r="L29" s="22">
        <f t="shared" si="2"/>
        <v>0</v>
      </c>
    </row>
    <row r="30" spans="1:12">
      <c r="A30" s="49"/>
      <c r="B30" s="12">
        <v>41</v>
      </c>
      <c r="C30" s="46" t="s">
        <v>40</v>
      </c>
      <c r="D30" s="46"/>
      <c r="E30" s="15">
        <f>RA!D34</f>
        <v>0</v>
      </c>
      <c r="F30" s="25">
        <f>RA!I34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49"/>
      <c r="B31" s="12">
        <v>42</v>
      </c>
      <c r="C31" s="46" t="s">
        <v>32</v>
      </c>
      <c r="D31" s="46"/>
      <c r="E31" s="15">
        <f>RA!D35</f>
        <v>142956.6525</v>
      </c>
      <c r="F31" s="25">
        <f>RA!I35</f>
        <v>12763.1214</v>
      </c>
      <c r="G31" s="16">
        <f t="shared" si="0"/>
        <v>130193.53109999999</v>
      </c>
      <c r="H31" s="27">
        <f>RA!J35</f>
        <v>8.9279660490091608</v>
      </c>
      <c r="I31" s="20">
        <f>VLOOKUP(B31,RMS!B:D,3,FALSE)</f>
        <v>142956.65179999999</v>
      </c>
      <c r="J31" s="21">
        <f>VLOOKUP(B31,RMS!B:E,4,FALSE)</f>
        <v>130193.5289</v>
      </c>
      <c r="K31" s="22">
        <f t="shared" si="1"/>
        <v>7.0000000414438546E-4</v>
      </c>
      <c r="L31" s="22">
        <f t="shared" si="2"/>
        <v>2.199999988079071E-3</v>
      </c>
    </row>
    <row r="32" spans="1:12">
      <c r="A32" s="49"/>
      <c r="B32" s="12">
        <v>71</v>
      </c>
      <c r="C32" s="46" t="s">
        <v>41</v>
      </c>
      <c r="D32" s="46"/>
      <c r="E32" s="15">
        <f>RA!D36</f>
        <v>0</v>
      </c>
      <c r="F32" s="25">
        <f>RA!I36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49"/>
      <c r="B33" s="12">
        <v>72</v>
      </c>
      <c r="C33" s="46" t="s">
        <v>42</v>
      </c>
      <c r="D33" s="46"/>
      <c r="E33" s="15">
        <f>RA!D37</f>
        <v>0</v>
      </c>
      <c r="F33" s="25">
        <f>RA!I37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49"/>
      <c r="B34" s="12">
        <v>73</v>
      </c>
      <c r="C34" s="46" t="s">
        <v>43</v>
      </c>
      <c r="D34" s="46"/>
      <c r="E34" s="15">
        <f>RA!D38</f>
        <v>0</v>
      </c>
      <c r="F34" s="25">
        <f>RA!I38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49"/>
      <c r="B35" s="12">
        <v>75</v>
      </c>
      <c r="C35" s="46" t="s">
        <v>33</v>
      </c>
      <c r="D35" s="46"/>
      <c r="E35" s="15">
        <f>RA!D39</f>
        <v>373935.05119999999</v>
      </c>
      <c r="F35" s="25">
        <f>RA!I39</f>
        <v>20664.0854</v>
      </c>
      <c r="G35" s="16">
        <f t="shared" si="0"/>
        <v>353270.96580000001</v>
      </c>
      <c r="H35" s="27">
        <f>RA!J39</f>
        <v>5.5261161888104899</v>
      </c>
      <c r="I35" s="20">
        <f>VLOOKUP(B35,RMS!B:D,3,FALSE)</f>
        <v>373935.05128205102</v>
      </c>
      <c r="J35" s="21">
        <f>VLOOKUP(B35,RMS!B:E,4,FALSE)</f>
        <v>353270.96632478602</v>
      </c>
      <c r="K35" s="22">
        <f t="shared" si="1"/>
        <v>-8.2051032222807407E-5</v>
      </c>
      <c r="L35" s="22">
        <f t="shared" si="2"/>
        <v>-5.2478600991889834E-4</v>
      </c>
    </row>
    <row r="36" spans="1:12">
      <c r="A36" s="49"/>
      <c r="B36" s="12">
        <v>76</v>
      </c>
      <c r="C36" s="46" t="s">
        <v>34</v>
      </c>
      <c r="D36" s="46"/>
      <c r="E36" s="15">
        <f>RA!D40</f>
        <v>650588.97919999994</v>
      </c>
      <c r="F36" s="25">
        <f>RA!I40</f>
        <v>45642.512300000002</v>
      </c>
      <c r="G36" s="16">
        <f t="shared" si="0"/>
        <v>604946.46689999988</v>
      </c>
      <c r="H36" s="27">
        <f>RA!J40</f>
        <v>7.0155680097939204</v>
      </c>
      <c r="I36" s="20">
        <f>VLOOKUP(B36,RMS!B:D,3,FALSE)</f>
        <v>650588.97001709405</v>
      </c>
      <c r="J36" s="21">
        <f>VLOOKUP(B36,RMS!B:E,4,FALSE)</f>
        <v>604946.45906153799</v>
      </c>
      <c r="K36" s="22">
        <f t="shared" si="1"/>
        <v>9.1829058947041631E-3</v>
      </c>
      <c r="L36" s="22">
        <f t="shared" si="2"/>
        <v>7.8384618973359466E-3</v>
      </c>
    </row>
    <row r="37" spans="1:12">
      <c r="A37" s="49"/>
      <c r="B37" s="12">
        <v>77</v>
      </c>
      <c r="C37" s="46" t="s">
        <v>44</v>
      </c>
      <c r="D37" s="46"/>
      <c r="E37" s="15">
        <f>RA!D41</f>
        <v>0</v>
      </c>
      <c r="F37" s="25">
        <f>RA!I41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49"/>
      <c r="B38" s="12">
        <v>78</v>
      </c>
      <c r="C38" s="46" t="s">
        <v>45</v>
      </c>
      <c r="D38" s="46"/>
      <c r="E38" s="15">
        <f>RA!D42</f>
        <v>0</v>
      </c>
      <c r="F38" s="25">
        <f>RA!I42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49"/>
      <c r="B39" s="12">
        <v>99</v>
      </c>
      <c r="C39" s="46" t="s">
        <v>35</v>
      </c>
      <c r="D39" s="46"/>
      <c r="E39" s="15">
        <f>RA!D43</f>
        <v>64049.747799999997</v>
      </c>
      <c r="F39" s="25">
        <f>RA!I43</f>
        <v>9768.1882999999998</v>
      </c>
      <c r="G39" s="16">
        <f t="shared" si="0"/>
        <v>54281.559499999996</v>
      </c>
      <c r="H39" s="27">
        <f>RA!J43</f>
        <v>15.2509395204832</v>
      </c>
      <c r="I39" s="20">
        <f>VLOOKUP(B39,RMS!B:D,3,FALSE)</f>
        <v>64049.747674154802</v>
      </c>
      <c r="J39" s="21">
        <f>VLOOKUP(B39,RMS!B:E,4,FALSE)</f>
        <v>54281.5590651237</v>
      </c>
      <c r="K39" s="22">
        <f t="shared" si="1"/>
        <v>1.2584519572556019E-4</v>
      </c>
      <c r="L39" s="22">
        <f t="shared" si="2"/>
        <v>4.3487629591254517E-4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tabSelected="1" workbookViewId="0">
      <selection sqref="A1:XFD1048576"/>
    </sheetView>
  </sheetViews>
  <sheetFormatPr defaultRowHeight="11.25"/>
  <cols>
    <col min="1" max="1" width="8.140625" style="58" customWidth="1"/>
    <col min="2" max="3" width="9.140625" style="58"/>
    <col min="4" max="5" width="12.28515625" style="58" bestFit="1" customWidth="1"/>
    <col min="6" max="7" width="13.140625" style="58" bestFit="1" customWidth="1"/>
    <col min="8" max="8" width="9.5703125" style="58" bestFit="1" customWidth="1"/>
    <col min="9" max="9" width="13.140625" style="58" bestFit="1" customWidth="1"/>
    <col min="10" max="10" width="9.5703125" style="58" bestFit="1" customWidth="1"/>
    <col min="11" max="11" width="13.140625" style="58" bestFit="1" customWidth="1"/>
    <col min="12" max="12" width="11.28515625" style="58" bestFit="1" customWidth="1"/>
    <col min="13" max="13" width="13.140625" style="58" bestFit="1" customWidth="1"/>
    <col min="14" max="15" width="14.85546875" style="58" bestFit="1" customWidth="1"/>
    <col min="16" max="18" width="11.28515625" style="58" bestFit="1" customWidth="1"/>
    <col min="19" max="20" width="9.5703125" style="58" bestFit="1" customWidth="1"/>
    <col min="21" max="21" width="11.28515625" style="58" bestFit="1" customWidth="1"/>
    <col min="22" max="22" width="36.5703125" style="58" bestFit="1" customWidth="1"/>
    <col min="23" max="16384" width="9.140625" style="58"/>
  </cols>
  <sheetData>
    <row r="1" spans="1:23" ht="12.75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30" t="s">
        <v>54</v>
      </c>
      <c r="W1" s="57"/>
    </row>
    <row r="2" spans="1:23" ht="12.7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30"/>
      <c r="W2" s="57"/>
    </row>
    <row r="3" spans="1:23" ht="23.25" thickBot="1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9" t="s">
        <v>55</v>
      </c>
      <c r="W3" s="57"/>
    </row>
    <row r="4" spans="1:23" ht="12.75" thickTop="1" thickBot="1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W4" s="57"/>
    </row>
    <row r="5" spans="1:23" ht="12.75" thickTop="1" thickBot="1">
      <c r="A5" s="31"/>
      <c r="B5" s="32"/>
      <c r="C5" s="60"/>
      <c r="D5" s="61" t="s">
        <v>0</v>
      </c>
      <c r="E5" s="61" t="s">
        <v>56</v>
      </c>
      <c r="F5" s="61" t="s">
        <v>57</v>
      </c>
      <c r="G5" s="61" t="s">
        <v>58</v>
      </c>
      <c r="H5" s="61" t="s">
        <v>59</v>
      </c>
      <c r="I5" s="61" t="s">
        <v>1</v>
      </c>
      <c r="J5" s="61" t="s">
        <v>2</v>
      </c>
      <c r="K5" s="61" t="s">
        <v>60</v>
      </c>
      <c r="L5" s="61" t="s">
        <v>61</v>
      </c>
      <c r="M5" s="61" t="s">
        <v>62</v>
      </c>
      <c r="N5" s="61" t="s">
        <v>63</v>
      </c>
      <c r="O5" s="61" t="s">
        <v>64</v>
      </c>
      <c r="P5" s="61" t="s">
        <v>65</v>
      </c>
      <c r="Q5" s="61" t="s">
        <v>66</v>
      </c>
      <c r="R5" s="61" t="s">
        <v>67</v>
      </c>
      <c r="S5" s="61" t="s">
        <v>68</v>
      </c>
      <c r="T5" s="61" t="s">
        <v>69</v>
      </c>
      <c r="U5" s="62" t="s">
        <v>70</v>
      </c>
    </row>
    <row r="6" spans="1:23" ht="12" thickBot="1">
      <c r="A6" s="63" t="s">
        <v>3</v>
      </c>
      <c r="B6" s="64" t="s">
        <v>4</v>
      </c>
      <c r="C6" s="65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6"/>
    </row>
    <row r="7" spans="1:23" ht="12" thickBot="1">
      <c r="A7" s="52" t="s">
        <v>5</v>
      </c>
      <c r="B7" s="53"/>
      <c r="C7" s="54"/>
      <c r="D7" s="33">
        <v>22337902.6173</v>
      </c>
      <c r="E7" s="33">
        <v>20788953.003899999</v>
      </c>
      <c r="F7" s="34">
        <v>107.450830318917</v>
      </c>
      <c r="G7" s="33">
        <v>22693145.390099999</v>
      </c>
      <c r="H7" s="34">
        <v>-1.56541883768556</v>
      </c>
      <c r="I7" s="33">
        <v>2329178.3557000002</v>
      </c>
      <c r="J7" s="34">
        <v>10.427023501732499</v>
      </c>
      <c r="K7" s="33">
        <v>3038100.7651</v>
      </c>
      <c r="L7" s="34">
        <v>13.3877464444633</v>
      </c>
      <c r="M7" s="34">
        <v>-0.233343942223281</v>
      </c>
      <c r="N7" s="33">
        <v>260087773.8312</v>
      </c>
      <c r="O7" s="33">
        <v>1304033484.1464</v>
      </c>
      <c r="P7" s="33">
        <v>1056178</v>
      </c>
      <c r="Q7" s="33">
        <v>1070156</v>
      </c>
      <c r="R7" s="34">
        <v>-1.3061647086966801</v>
      </c>
      <c r="S7" s="33">
        <v>21.149751857452099</v>
      </c>
      <c r="T7" s="33">
        <v>20.180346205226201</v>
      </c>
      <c r="U7" s="35">
        <v>4.5835320374425201</v>
      </c>
    </row>
    <row r="8" spans="1:23" ht="12" thickBot="1">
      <c r="A8" s="67">
        <v>41682</v>
      </c>
      <c r="B8" s="55" t="s">
        <v>6</v>
      </c>
      <c r="C8" s="56"/>
      <c r="D8" s="36">
        <v>827078.51370000001</v>
      </c>
      <c r="E8" s="36">
        <v>842184.3541</v>
      </c>
      <c r="F8" s="37">
        <v>98.206349913001802</v>
      </c>
      <c r="G8" s="36">
        <v>741117.52439999999</v>
      </c>
      <c r="H8" s="37">
        <v>11.598833716635299</v>
      </c>
      <c r="I8" s="36">
        <v>59553.224600000001</v>
      </c>
      <c r="J8" s="37">
        <v>7.20043183489123</v>
      </c>
      <c r="K8" s="36">
        <v>164740.7611</v>
      </c>
      <c r="L8" s="37">
        <v>22.2286959458113</v>
      </c>
      <c r="M8" s="37">
        <v>-0.63850340254376803</v>
      </c>
      <c r="N8" s="36">
        <v>9671454.4935999997</v>
      </c>
      <c r="O8" s="36">
        <v>51574950.1325</v>
      </c>
      <c r="P8" s="36">
        <v>32744</v>
      </c>
      <c r="Q8" s="36">
        <v>35809</v>
      </c>
      <c r="R8" s="37">
        <v>-8.5593007344522398</v>
      </c>
      <c r="S8" s="36">
        <v>25.258933352675299</v>
      </c>
      <c r="T8" s="36">
        <v>22.854028336451702</v>
      </c>
      <c r="U8" s="39">
        <v>9.5210078060119301</v>
      </c>
    </row>
    <row r="9" spans="1:23" ht="12" thickBot="1">
      <c r="A9" s="68"/>
      <c r="B9" s="55" t="s">
        <v>7</v>
      </c>
      <c r="C9" s="56"/>
      <c r="D9" s="36">
        <v>361148.93800000002</v>
      </c>
      <c r="E9" s="36">
        <v>227598.63709999999</v>
      </c>
      <c r="F9" s="37">
        <v>158.67798797113301</v>
      </c>
      <c r="G9" s="36">
        <v>161659.51329999999</v>
      </c>
      <c r="H9" s="37">
        <v>123.400980633782</v>
      </c>
      <c r="I9" s="36">
        <v>69532.098400000003</v>
      </c>
      <c r="J9" s="37">
        <v>19.253025852730001</v>
      </c>
      <c r="K9" s="36">
        <v>35008.571499999998</v>
      </c>
      <c r="L9" s="37">
        <v>21.6557447102001</v>
      </c>
      <c r="M9" s="37">
        <v>0.98614497595253203</v>
      </c>
      <c r="N9" s="36">
        <v>2806108.1932999999</v>
      </c>
      <c r="O9" s="36">
        <v>8230464.8777000001</v>
      </c>
      <c r="P9" s="36">
        <v>13391</v>
      </c>
      <c r="Q9" s="36">
        <v>14474</v>
      </c>
      <c r="R9" s="37">
        <v>-7.4823822025701299</v>
      </c>
      <c r="S9" s="36">
        <v>26.969527145097501</v>
      </c>
      <c r="T9" s="36">
        <v>25.496961220118799</v>
      </c>
      <c r="U9" s="39">
        <v>5.4601102831953297</v>
      </c>
    </row>
    <row r="10" spans="1:23" ht="12" thickBot="1">
      <c r="A10" s="68"/>
      <c r="B10" s="55" t="s">
        <v>8</v>
      </c>
      <c r="C10" s="56"/>
      <c r="D10" s="36">
        <v>348762.07120000001</v>
      </c>
      <c r="E10" s="36">
        <v>173763.64300000001</v>
      </c>
      <c r="F10" s="37">
        <v>200.71061194314399</v>
      </c>
      <c r="G10" s="36">
        <v>368125.11920000002</v>
      </c>
      <c r="H10" s="37">
        <v>-5.2599094683023004</v>
      </c>
      <c r="I10" s="36">
        <v>81961.794299999994</v>
      </c>
      <c r="J10" s="37">
        <v>23.500776336713098</v>
      </c>
      <c r="K10" s="36">
        <v>78670.556200000006</v>
      </c>
      <c r="L10" s="37">
        <v>21.370602574191299</v>
      </c>
      <c r="M10" s="37">
        <v>4.1835703965698003E-2</v>
      </c>
      <c r="N10" s="36">
        <v>4258697.4274000004</v>
      </c>
      <c r="O10" s="36">
        <v>13335807.407500001</v>
      </c>
      <c r="P10" s="36">
        <v>114773</v>
      </c>
      <c r="Q10" s="36">
        <v>116778</v>
      </c>
      <c r="R10" s="37">
        <v>-1.7169329839524601</v>
      </c>
      <c r="S10" s="36">
        <v>3.0387118154966801</v>
      </c>
      <c r="T10" s="36">
        <v>3.0667548450906899</v>
      </c>
      <c r="U10" s="39">
        <v>-0.92285913560466004</v>
      </c>
    </row>
    <row r="11" spans="1:23" ht="12" thickBot="1">
      <c r="A11" s="68"/>
      <c r="B11" s="55" t="s">
        <v>9</v>
      </c>
      <c r="C11" s="56"/>
      <c r="D11" s="36">
        <v>152232.6801</v>
      </c>
      <c r="E11" s="36">
        <v>79537.989700000006</v>
      </c>
      <c r="F11" s="37">
        <v>191.396187751524</v>
      </c>
      <c r="G11" s="36">
        <v>83924.956900000005</v>
      </c>
      <c r="H11" s="37">
        <v>81.391430777130395</v>
      </c>
      <c r="I11" s="36">
        <v>22287.9575</v>
      </c>
      <c r="J11" s="37">
        <v>14.6407180674736</v>
      </c>
      <c r="K11" s="36">
        <v>16434.566800000001</v>
      </c>
      <c r="L11" s="37">
        <v>19.582454858549902</v>
      </c>
      <c r="M11" s="37">
        <v>0.356163370244721</v>
      </c>
      <c r="N11" s="36">
        <v>1220824.3208000001</v>
      </c>
      <c r="O11" s="36">
        <v>5402320.2858999996</v>
      </c>
      <c r="P11" s="36">
        <v>5988</v>
      </c>
      <c r="Q11" s="36">
        <v>6125</v>
      </c>
      <c r="R11" s="37">
        <v>-2.2367346938775499</v>
      </c>
      <c r="S11" s="36">
        <v>25.422959268537099</v>
      </c>
      <c r="T11" s="36">
        <v>25.767090514285702</v>
      </c>
      <c r="U11" s="39">
        <v>-1.3536238724755201</v>
      </c>
    </row>
    <row r="12" spans="1:23" ht="12" thickBot="1">
      <c r="A12" s="68"/>
      <c r="B12" s="55" t="s">
        <v>10</v>
      </c>
      <c r="C12" s="56"/>
      <c r="D12" s="36">
        <v>335666.15029999998</v>
      </c>
      <c r="E12" s="36">
        <v>262782.23060000001</v>
      </c>
      <c r="F12" s="37">
        <v>127.735482545219</v>
      </c>
      <c r="G12" s="36">
        <v>160250.39079999999</v>
      </c>
      <c r="H12" s="37">
        <v>109.463545532895</v>
      </c>
      <c r="I12" s="36">
        <v>31343.0504</v>
      </c>
      <c r="J12" s="37">
        <v>9.3375666184949804</v>
      </c>
      <c r="K12" s="36">
        <v>16804.022300000001</v>
      </c>
      <c r="L12" s="37">
        <v>10.486103788022699</v>
      </c>
      <c r="M12" s="37">
        <v>0.86521118815701603</v>
      </c>
      <c r="N12" s="36">
        <v>2656755.9980000001</v>
      </c>
      <c r="O12" s="36">
        <v>15187248.252699999</v>
      </c>
      <c r="P12" s="36">
        <v>3200</v>
      </c>
      <c r="Q12" s="36">
        <v>2810</v>
      </c>
      <c r="R12" s="37">
        <v>13.8790035587189</v>
      </c>
      <c r="S12" s="36">
        <v>104.89567196874999</v>
      </c>
      <c r="T12" s="36">
        <v>99.359797117437694</v>
      </c>
      <c r="U12" s="39">
        <v>5.2775054941842701</v>
      </c>
    </row>
    <row r="13" spans="1:23" ht="12" thickBot="1">
      <c r="A13" s="68"/>
      <c r="B13" s="55" t="s">
        <v>11</v>
      </c>
      <c r="C13" s="56"/>
      <c r="D13" s="36">
        <v>510227.43329999998</v>
      </c>
      <c r="E13" s="36">
        <v>389925.54119999998</v>
      </c>
      <c r="F13" s="37">
        <v>130.85252936490599</v>
      </c>
      <c r="G13" s="36">
        <v>413959.60330000002</v>
      </c>
      <c r="H13" s="37">
        <v>23.255368212881901</v>
      </c>
      <c r="I13" s="36">
        <v>65461.304100000001</v>
      </c>
      <c r="J13" s="37">
        <v>12.829828391745901</v>
      </c>
      <c r="K13" s="36">
        <v>65482.817000000003</v>
      </c>
      <c r="L13" s="37">
        <v>15.8186490850761</v>
      </c>
      <c r="M13" s="37">
        <v>-3.2852740589999998E-4</v>
      </c>
      <c r="N13" s="36">
        <v>5478461.6880999999</v>
      </c>
      <c r="O13" s="36">
        <v>23503422.119100001</v>
      </c>
      <c r="P13" s="36">
        <v>15679</v>
      </c>
      <c r="Q13" s="36">
        <v>16012</v>
      </c>
      <c r="R13" s="37">
        <v>-2.0796902323257598</v>
      </c>
      <c r="S13" s="36">
        <v>32.542090267236397</v>
      </c>
      <c r="T13" s="36">
        <v>32.579494803897099</v>
      </c>
      <c r="U13" s="39">
        <v>-0.114942022327018</v>
      </c>
    </row>
    <row r="14" spans="1:23" ht="12" thickBot="1">
      <c r="A14" s="68"/>
      <c r="B14" s="55" t="s">
        <v>12</v>
      </c>
      <c r="C14" s="56"/>
      <c r="D14" s="36">
        <v>174101.84779999999</v>
      </c>
      <c r="E14" s="36">
        <v>138587.51850000001</v>
      </c>
      <c r="F14" s="37">
        <v>125.625921933222</v>
      </c>
      <c r="G14" s="36">
        <v>179527.3732</v>
      </c>
      <c r="H14" s="37">
        <v>-3.0221159610884198</v>
      </c>
      <c r="I14" s="36">
        <v>2150.0985999999998</v>
      </c>
      <c r="J14" s="37">
        <v>1.2349659852375201</v>
      </c>
      <c r="K14" s="36">
        <v>28567.991999999998</v>
      </c>
      <c r="L14" s="37">
        <v>15.912889210590899</v>
      </c>
      <c r="M14" s="37">
        <v>-0.92473749642606995</v>
      </c>
      <c r="N14" s="36">
        <v>2003672.7553000001</v>
      </c>
      <c r="O14" s="36">
        <v>11430107.461100001</v>
      </c>
      <c r="P14" s="36">
        <v>4367</v>
      </c>
      <c r="Q14" s="36">
        <v>3510</v>
      </c>
      <c r="R14" s="37">
        <v>24.415954415954399</v>
      </c>
      <c r="S14" s="36">
        <v>39.867608839019901</v>
      </c>
      <c r="T14" s="36">
        <v>43.770317407407397</v>
      </c>
      <c r="U14" s="39">
        <v>-9.7891714151859404</v>
      </c>
    </row>
    <row r="15" spans="1:23" ht="12" thickBot="1">
      <c r="A15" s="68"/>
      <c r="B15" s="55" t="s">
        <v>13</v>
      </c>
      <c r="C15" s="56"/>
      <c r="D15" s="36">
        <v>160587.22630000001</v>
      </c>
      <c r="E15" s="36">
        <v>80641.530700000003</v>
      </c>
      <c r="F15" s="37">
        <v>199.13712562998299</v>
      </c>
      <c r="G15" s="36">
        <v>104889.92200000001</v>
      </c>
      <c r="H15" s="37">
        <v>53.1007204867594</v>
      </c>
      <c r="I15" s="36">
        <v>-3447.2141000000001</v>
      </c>
      <c r="J15" s="37">
        <v>-2.14663032634994</v>
      </c>
      <c r="K15" s="36">
        <v>10092.781800000001</v>
      </c>
      <c r="L15" s="37">
        <v>9.6222607544698207</v>
      </c>
      <c r="M15" s="37">
        <v>-1.3415524251202999</v>
      </c>
      <c r="N15" s="36">
        <v>1324902.5256000001</v>
      </c>
      <c r="O15" s="36">
        <v>7132326.7461000001</v>
      </c>
      <c r="P15" s="36">
        <v>5630</v>
      </c>
      <c r="Q15" s="36">
        <v>5203</v>
      </c>
      <c r="R15" s="37">
        <v>8.2068037670574707</v>
      </c>
      <c r="S15" s="36">
        <v>28.523486021314401</v>
      </c>
      <c r="T15" s="36">
        <v>25.728590755333499</v>
      </c>
      <c r="U15" s="39">
        <v>9.7985753350499394</v>
      </c>
    </row>
    <row r="16" spans="1:23" ht="12" thickBot="1">
      <c r="A16" s="68"/>
      <c r="B16" s="55" t="s">
        <v>14</v>
      </c>
      <c r="C16" s="56"/>
      <c r="D16" s="36">
        <v>817808.79949999996</v>
      </c>
      <c r="E16" s="36">
        <v>668563.85880000005</v>
      </c>
      <c r="F16" s="37">
        <v>122.32321396610899</v>
      </c>
      <c r="G16" s="36">
        <v>1664729.77</v>
      </c>
      <c r="H16" s="37">
        <v>-50.874381281714001</v>
      </c>
      <c r="I16" s="36">
        <v>72434.506099999999</v>
      </c>
      <c r="J16" s="37">
        <v>8.8571443770580291</v>
      </c>
      <c r="K16" s="36">
        <v>127012.6707</v>
      </c>
      <c r="L16" s="37">
        <v>7.6296269213711501</v>
      </c>
      <c r="M16" s="37">
        <v>-0.42970645605045099</v>
      </c>
      <c r="N16" s="36">
        <v>17449553.8539</v>
      </c>
      <c r="O16" s="36">
        <v>65860138.575400002</v>
      </c>
      <c r="P16" s="36">
        <v>44411</v>
      </c>
      <c r="Q16" s="36">
        <v>48564</v>
      </c>
      <c r="R16" s="37">
        <v>-8.5516020097191294</v>
      </c>
      <c r="S16" s="36">
        <v>18.4145549413434</v>
      </c>
      <c r="T16" s="36">
        <v>18.317449479038</v>
      </c>
      <c r="U16" s="39">
        <v>0.52732994424629598</v>
      </c>
    </row>
    <row r="17" spans="1:21" ht="12" thickBot="1">
      <c r="A17" s="68"/>
      <c r="B17" s="55" t="s">
        <v>15</v>
      </c>
      <c r="C17" s="56"/>
      <c r="D17" s="36">
        <v>1196733.1784999999</v>
      </c>
      <c r="E17" s="36">
        <v>564845.79020000005</v>
      </c>
      <c r="F17" s="37">
        <v>211.86900907524901</v>
      </c>
      <c r="G17" s="36">
        <v>2676104.5504999999</v>
      </c>
      <c r="H17" s="37">
        <v>-55.280776370399899</v>
      </c>
      <c r="I17" s="36">
        <v>-104822.6167</v>
      </c>
      <c r="J17" s="37">
        <v>-8.7590633052712707</v>
      </c>
      <c r="K17" s="36">
        <v>198606.7648</v>
      </c>
      <c r="L17" s="37">
        <v>7.4214875036512504</v>
      </c>
      <c r="M17" s="37">
        <v>-1.52778975985817</v>
      </c>
      <c r="N17" s="36">
        <v>24257501.8739</v>
      </c>
      <c r="O17" s="36">
        <v>92289474.113600001</v>
      </c>
      <c r="P17" s="36">
        <v>17707</v>
      </c>
      <c r="Q17" s="36">
        <v>17378</v>
      </c>
      <c r="R17" s="37">
        <v>1.89319829669696</v>
      </c>
      <c r="S17" s="36">
        <v>67.585315327271701</v>
      </c>
      <c r="T17" s="36">
        <v>68.235242243065898</v>
      </c>
      <c r="U17" s="39">
        <v>-0.96163924463038497</v>
      </c>
    </row>
    <row r="18" spans="1:21" ht="12" thickBot="1">
      <c r="A18" s="68"/>
      <c r="B18" s="55" t="s">
        <v>16</v>
      </c>
      <c r="C18" s="56"/>
      <c r="D18" s="36">
        <v>3218756.3001000001</v>
      </c>
      <c r="E18" s="36">
        <v>2184574.6705999998</v>
      </c>
      <c r="F18" s="37">
        <v>147.34018220654201</v>
      </c>
      <c r="G18" s="36">
        <v>3433647.5463999999</v>
      </c>
      <c r="H18" s="37">
        <v>-6.2583955806793004</v>
      </c>
      <c r="I18" s="36">
        <v>465857.04450000002</v>
      </c>
      <c r="J18" s="37">
        <v>14.473200238412799</v>
      </c>
      <c r="K18" s="36">
        <v>378063.72649999999</v>
      </c>
      <c r="L18" s="37">
        <v>11.0105571812803</v>
      </c>
      <c r="M18" s="37">
        <v>0.232218305661757</v>
      </c>
      <c r="N18" s="36">
        <v>36931926.390699998</v>
      </c>
      <c r="O18" s="36">
        <v>205017322.4307</v>
      </c>
      <c r="P18" s="36">
        <v>111205</v>
      </c>
      <c r="Q18" s="36">
        <v>114689</v>
      </c>
      <c r="R18" s="37">
        <v>-3.0377804322995199</v>
      </c>
      <c r="S18" s="36">
        <v>28.944348726226298</v>
      </c>
      <c r="T18" s="36">
        <v>26.833196185336</v>
      </c>
      <c r="U18" s="39">
        <v>7.2938332828246697</v>
      </c>
    </row>
    <row r="19" spans="1:21" ht="12" thickBot="1">
      <c r="A19" s="68"/>
      <c r="B19" s="55" t="s">
        <v>17</v>
      </c>
      <c r="C19" s="56"/>
      <c r="D19" s="36">
        <v>1275006.1192000001</v>
      </c>
      <c r="E19" s="36">
        <v>791602.80009999999</v>
      </c>
      <c r="F19" s="37">
        <v>161.06639832993699</v>
      </c>
      <c r="G19" s="36">
        <v>1665176.129</v>
      </c>
      <c r="H19" s="37">
        <v>-23.431155599997201</v>
      </c>
      <c r="I19" s="36">
        <v>91197.895300000004</v>
      </c>
      <c r="J19" s="37">
        <v>7.1527417732882697</v>
      </c>
      <c r="K19" s="36">
        <v>236844.82829999999</v>
      </c>
      <c r="L19" s="37">
        <v>14.2234100150255</v>
      </c>
      <c r="M19" s="37">
        <v>-0.61494664690552603</v>
      </c>
      <c r="N19" s="36">
        <v>14857092.532099999</v>
      </c>
      <c r="O19" s="36">
        <v>56442473.169299997</v>
      </c>
      <c r="P19" s="36">
        <v>19095</v>
      </c>
      <c r="Q19" s="36">
        <v>18979</v>
      </c>
      <c r="R19" s="37">
        <v>0.61120185468148702</v>
      </c>
      <c r="S19" s="36">
        <v>66.771726588112102</v>
      </c>
      <c r="T19" s="36">
        <v>46.1970876126245</v>
      </c>
      <c r="U19" s="39">
        <v>30.8133996630105</v>
      </c>
    </row>
    <row r="20" spans="1:21" ht="12" thickBot="1">
      <c r="A20" s="68"/>
      <c r="B20" s="55" t="s">
        <v>18</v>
      </c>
      <c r="C20" s="56"/>
      <c r="D20" s="36">
        <v>832570.74239999999</v>
      </c>
      <c r="E20" s="36">
        <v>1013763.4628</v>
      </c>
      <c r="F20" s="37">
        <v>82.126726100430901</v>
      </c>
      <c r="G20" s="36">
        <v>1112902.8925000001</v>
      </c>
      <c r="H20" s="37">
        <v>-25.189273205164199</v>
      </c>
      <c r="I20" s="36">
        <v>62876.794500000004</v>
      </c>
      <c r="J20" s="37">
        <v>7.5521263597071604</v>
      </c>
      <c r="K20" s="36">
        <v>120311.5138</v>
      </c>
      <c r="L20" s="37">
        <v>10.8106030284219</v>
      </c>
      <c r="M20" s="37">
        <v>-0.477383398196424</v>
      </c>
      <c r="N20" s="36">
        <v>10996278.6237</v>
      </c>
      <c r="O20" s="36">
        <v>77833279.160300002</v>
      </c>
      <c r="P20" s="36">
        <v>35260</v>
      </c>
      <c r="Q20" s="36">
        <v>37589</v>
      </c>
      <c r="R20" s="37">
        <v>-6.1959615845061</v>
      </c>
      <c r="S20" s="36">
        <v>23.612329619966001</v>
      </c>
      <c r="T20" s="36">
        <v>21.215047500598601</v>
      </c>
      <c r="U20" s="39">
        <v>10.152670905204999</v>
      </c>
    </row>
    <row r="21" spans="1:21" ht="12" thickBot="1">
      <c r="A21" s="68"/>
      <c r="B21" s="55" t="s">
        <v>19</v>
      </c>
      <c r="C21" s="56"/>
      <c r="D21" s="36">
        <v>577383.25529999996</v>
      </c>
      <c r="E21" s="36">
        <v>415249.25709999999</v>
      </c>
      <c r="F21" s="37">
        <v>139.04498212285901</v>
      </c>
      <c r="G21" s="36">
        <v>1055149.7790000001</v>
      </c>
      <c r="H21" s="37">
        <v>-45.279498058824899</v>
      </c>
      <c r="I21" s="36">
        <v>63800.466200000003</v>
      </c>
      <c r="J21" s="37">
        <v>11.0499335778018</v>
      </c>
      <c r="K21" s="36">
        <v>127434.0138</v>
      </c>
      <c r="L21" s="37">
        <v>12.0773388135259</v>
      </c>
      <c r="M21" s="37">
        <v>-0.49934507830750002</v>
      </c>
      <c r="N21" s="36">
        <v>8884791.9863000009</v>
      </c>
      <c r="O21" s="36">
        <v>32417324.0178</v>
      </c>
      <c r="P21" s="36">
        <v>40248</v>
      </c>
      <c r="Q21" s="36">
        <v>43675</v>
      </c>
      <c r="R21" s="37">
        <v>-7.8465941614195698</v>
      </c>
      <c r="S21" s="36">
        <v>14.345638424269501</v>
      </c>
      <c r="T21" s="36">
        <v>14.0447226811677</v>
      </c>
      <c r="U21" s="39">
        <v>2.09761137289457</v>
      </c>
    </row>
    <row r="22" spans="1:21" ht="12" thickBot="1">
      <c r="A22" s="68"/>
      <c r="B22" s="55" t="s">
        <v>20</v>
      </c>
      <c r="C22" s="56"/>
      <c r="D22" s="36">
        <v>2810436.3676999998</v>
      </c>
      <c r="E22" s="36">
        <v>1815098.5035000001</v>
      </c>
      <c r="F22" s="37">
        <v>154.836575661361</v>
      </c>
      <c r="G22" s="36">
        <v>1762526.8548999999</v>
      </c>
      <c r="H22" s="37">
        <v>59.454952977692699</v>
      </c>
      <c r="I22" s="36">
        <v>259656.43640000001</v>
      </c>
      <c r="J22" s="37">
        <v>9.2390078417785801</v>
      </c>
      <c r="K22" s="36">
        <v>275972.38270000002</v>
      </c>
      <c r="L22" s="37">
        <v>15.6577689544287</v>
      </c>
      <c r="M22" s="37">
        <v>-5.9121663335916001E-2</v>
      </c>
      <c r="N22" s="36">
        <v>24114823.715799998</v>
      </c>
      <c r="O22" s="36">
        <v>81923886.474700004</v>
      </c>
      <c r="P22" s="36">
        <v>124693</v>
      </c>
      <c r="Q22" s="36">
        <v>116315</v>
      </c>
      <c r="R22" s="37">
        <v>7.2028543180157296</v>
      </c>
      <c r="S22" s="36">
        <v>22.538846348231299</v>
      </c>
      <c r="T22" s="36">
        <v>21.968263863646101</v>
      </c>
      <c r="U22" s="39">
        <v>2.5315514191342001</v>
      </c>
    </row>
    <row r="23" spans="1:21" ht="12" thickBot="1">
      <c r="A23" s="68"/>
      <c r="B23" s="55" t="s">
        <v>21</v>
      </c>
      <c r="C23" s="56"/>
      <c r="D23" s="36">
        <v>2713047.1247999999</v>
      </c>
      <c r="E23" s="36">
        <v>3613145.3415999999</v>
      </c>
      <c r="F23" s="37">
        <v>75.088236655284604</v>
      </c>
      <c r="G23" s="36">
        <v>1511811.1880999999</v>
      </c>
      <c r="H23" s="37">
        <v>79.456743418447502</v>
      </c>
      <c r="I23" s="36">
        <v>242107.09359999999</v>
      </c>
      <c r="J23" s="37">
        <v>8.9238071608449303</v>
      </c>
      <c r="K23" s="36">
        <v>246038.17809999999</v>
      </c>
      <c r="L23" s="37">
        <v>16.274398551661299</v>
      </c>
      <c r="M23" s="37">
        <v>-1.5977538650128999E-2</v>
      </c>
      <c r="N23" s="36">
        <v>26259360.283199999</v>
      </c>
      <c r="O23" s="36">
        <v>138332645.16150001</v>
      </c>
      <c r="P23" s="36">
        <v>89384</v>
      </c>
      <c r="Q23" s="36">
        <v>94690</v>
      </c>
      <c r="R23" s="37">
        <v>-5.6035484211637998</v>
      </c>
      <c r="S23" s="36">
        <v>30.352715528506199</v>
      </c>
      <c r="T23" s="36">
        <v>29.528196404055301</v>
      </c>
      <c r="U23" s="39">
        <v>2.7164591704374002</v>
      </c>
    </row>
    <row r="24" spans="1:21" ht="12" thickBot="1">
      <c r="A24" s="68"/>
      <c r="B24" s="55" t="s">
        <v>22</v>
      </c>
      <c r="C24" s="56"/>
      <c r="D24" s="36">
        <v>347856.79639999999</v>
      </c>
      <c r="E24" s="36">
        <v>338469.49849999999</v>
      </c>
      <c r="F24" s="37">
        <v>102.773454607166</v>
      </c>
      <c r="G24" s="36">
        <v>522049.35600000003</v>
      </c>
      <c r="H24" s="37">
        <v>-33.367067231857703</v>
      </c>
      <c r="I24" s="36">
        <v>63105.255599999997</v>
      </c>
      <c r="J24" s="37">
        <v>18.141159308394101</v>
      </c>
      <c r="K24" s="36">
        <v>97079.178799999994</v>
      </c>
      <c r="L24" s="37">
        <v>18.5957855678305</v>
      </c>
      <c r="M24" s="37">
        <v>-0.34996096608925997</v>
      </c>
      <c r="N24" s="36">
        <v>4667544.1265000002</v>
      </c>
      <c r="O24" s="36">
        <v>21924217.621199999</v>
      </c>
      <c r="P24" s="36">
        <v>30885</v>
      </c>
      <c r="Q24" s="36">
        <v>31016</v>
      </c>
      <c r="R24" s="37">
        <v>-0.42236265153469099</v>
      </c>
      <c r="S24" s="36">
        <v>11.2629689622794</v>
      </c>
      <c r="T24" s="36">
        <v>11.128199783982501</v>
      </c>
      <c r="U24" s="39">
        <v>1.1965688509691701</v>
      </c>
    </row>
    <row r="25" spans="1:21" ht="12" thickBot="1">
      <c r="A25" s="68"/>
      <c r="B25" s="55" t="s">
        <v>23</v>
      </c>
      <c r="C25" s="56"/>
      <c r="D25" s="36">
        <v>360767.77110000001</v>
      </c>
      <c r="E25" s="36">
        <v>265865.68329999998</v>
      </c>
      <c r="F25" s="37">
        <v>135.69550105980201</v>
      </c>
      <c r="G25" s="36">
        <v>410517.79320000001</v>
      </c>
      <c r="H25" s="37">
        <v>-12.118846716045301</v>
      </c>
      <c r="I25" s="36">
        <v>26372.361400000002</v>
      </c>
      <c r="J25" s="37">
        <v>7.3100657854190496</v>
      </c>
      <c r="K25" s="36">
        <v>52009.818099999997</v>
      </c>
      <c r="L25" s="37">
        <v>12.669321272186901</v>
      </c>
      <c r="M25" s="37">
        <v>-0.49293494260461601</v>
      </c>
      <c r="N25" s="36">
        <v>4335958.4675000003</v>
      </c>
      <c r="O25" s="36">
        <v>25801770.419199999</v>
      </c>
      <c r="P25" s="36">
        <v>22044</v>
      </c>
      <c r="Q25" s="36">
        <v>19985</v>
      </c>
      <c r="R25" s="37">
        <v>10.302727045284</v>
      </c>
      <c r="S25" s="36">
        <v>16.365803443113801</v>
      </c>
      <c r="T25" s="36">
        <v>17.0589058694021</v>
      </c>
      <c r="U25" s="39">
        <v>-4.2350650776018801</v>
      </c>
    </row>
    <row r="26" spans="1:21" ht="12" thickBot="1">
      <c r="A26" s="68"/>
      <c r="B26" s="55" t="s">
        <v>24</v>
      </c>
      <c r="C26" s="56"/>
      <c r="D26" s="36">
        <v>537773.48329999996</v>
      </c>
      <c r="E26" s="36">
        <v>550098.19759999996</v>
      </c>
      <c r="F26" s="37">
        <v>97.759542868205898</v>
      </c>
      <c r="G26" s="36">
        <v>464979.6923</v>
      </c>
      <c r="H26" s="37">
        <v>15.6552624137043</v>
      </c>
      <c r="I26" s="36">
        <v>98171.776100000003</v>
      </c>
      <c r="J26" s="37">
        <v>18.2552281115791</v>
      </c>
      <c r="K26" s="36">
        <v>111493.2794</v>
      </c>
      <c r="L26" s="37">
        <v>23.978096516108899</v>
      </c>
      <c r="M26" s="37">
        <v>-0.119482567664074</v>
      </c>
      <c r="N26" s="36">
        <v>5265756.7681</v>
      </c>
      <c r="O26" s="36">
        <v>44939199.008699998</v>
      </c>
      <c r="P26" s="36">
        <v>41653</v>
      </c>
      <c r="Q26" s="36">
        <v>37937</v>
      </c>
      <c r="R26" s="37">
        <v>9.7951867569918498</v>
      </c>
      <c r="S26" s="36">
        <v>12.9107983410559</v>
      </c>
      <c r="T26" s="36">
        <v>12.504074805598799</v>
      </c>
      <c r="U26" s="39">
        <v>3.1502586030156401</v>
      </c>
    </row>
    <row r="27" spans="1:21" ht="12" thickBot="1">
      <c r="A27" s="68"/>
      <c r="B27" s="55" t="s">
        <v>25</v>
      </c>
      <c r="C27" s="56"/>
      <c r="D27" s="36">
        <v>290869.06060000003</v>
      </c>
      <c r="E27" s="36">
        <v>310314.37300000002</v>
      </c>
      <c r="F27" s="37">
        <v>93.733673302976499</v>
      </c>
      <c r="G27" s="36">
        <v>251602.8273</v>
      </c>
      <c r="H27" s="37">
        <v>15.606435635630101</v>
      </c>
      <c r="I27" s="36">
        <v>85573.458700000003</v>
      </c>
      <c r="J27" s="37">
        <v>29.419924732964201</v>
      </c>
      <c r="K27" s="36">
        <v>70664.019400000005</v>
      </c>
      <c r="L27" s="37">
        <v>28.085542661944501</v>
      </c>
      <c r="M27" s="37">
        <v>0.21099053558790301</v>
      </c>
      <c r="N27" s="36">
        <v>3116982.5055999998</v>
      </c>
      <c r="O27" s="36">
        <v>14267134.5625</v>
      </c>
      <c r="P27" s="36">
        <v>35540</v>
      </c>
      <c r="Q27" s="36">
        <v>38086</v>
      </c>
      <c r="R27" s="37">
        <v>-6.6848710812372003</v>
      </c>
      <c r="S27" s="36">
        <v>8.1842729487901007</v>
      </c>
      <c r="T27" s="36">
        <v>8.0411304180013605</v>
      </c>
      <c r="U27" s="39">
        <v>1.7489950748758201</v>
      </c>
    </row>
    <row r="28" spans="1:21" ht="12" thickBot="1">
      <c r="A28" s="68"/>
      <c r="B28" s="55" t="s">
        <v>26</v>
      </c>
      <c r="C28" s="56"/>
      <c r="D28" s="36">
        <v>822063.3567</v>
      </c>
      <c r="E28" s="36">
        <v>981517.21840000001</v>
      </c>
      <c r="F28" s="37">
        <v>83.754349010817094</v>
      </c>
      <c r="G28" s="36">
        <v>673081.68559999997</v>
      </c>
      <c r="H28" s="37">
        <v>22.134263089805302</v>
      </c>
      <c r="I28" s="36">
        <v>72697.718800000002</v>
      </c>
      <c r="J28" s="37">
        <v>8.8433231097697504</v>
      </c>
      <c r="K28" s="36">
        <v>64554.3989</v>
      </c>
      <c r="L28" s="37">
        <v>9.5908714025482293</v>
      </c>
      <c r="M28" s="37">
        <v>0.126146630419635</v>
      </c>
      <c r="N28" s="36">
        <v>8098702.6913000001</v>
      </c>
      <c r="O28" s="36">
        <v>59339346.888099998</v>
      </c>
      <c r="P28" s="36">
        <v>39831</v>
      </c>
      <c r="Q28" s="36">
        <v>38328</v>
      </c>
      <c r="R28" s="37">
        <v>3.92141515341264</v>
      </c>
      <c r="S28" s="36">
        <v>20.6387827747232</v>
      </c>
      <c r="T28" s="36">
        <v>20.1967618973075</v>
      </c>
      <c r="U28" s="39">
        <v>2.1417003233209599</v>
      </c>
    </row>
    <row r="29" spans="1:21" ht="12" thickBot="1">
      <c r="A29" s="68"/>
      <c r="B29" s="55" t="s">
        <v>27</v>
      </c>
      <c r="C29" s="56"/>
      <c r="D29" s="36">
        <v>842329.42169999995</v>
      </c>
      <c r="E29" s="36">
        <v>697933.31590000005</v>
      </c>
      <c r="F29" s="37">
        <v>120.68909772759601</v>
      </c>
      <c r="G29" s="36">
        <v>570330.46109999996</v>
      </c>
      <c r="H29" s="37">
        <v>47.691466465844002</v>
      </c>
      <c r="I29" s="36">
        <v>165517.44760000001</v>
      </c>
      <c r="J29" s="37">
        <v>19.6499663119864</v>
      </c>
      <c r="K29" s="36">
        <v>145963.13140000001</v>
      </c>
      <c r="L29" s="37">
        <v>25.5927293657926</v>
      </c>
      <c r="M29" s="37">
        <v>0.13396750270048</v>
      </c>
      <c r="N29" s="36">
        <v>9045494.5535000004</v>
      </c>
      <c r="O29" s="36">
        <v>34045658.559799999</v>
      </c>
      <c r="P29" s="36">
        <v>95860</v>
      </c>
      <c r="Q29" s="36">
        <v>94752</v>
      </c>
      <c r="R29" s="37">
        <v>1.16936845660249</v>
      </c>
      <c r="S29" s="36">
        <v>8.78707930002086</v>
      </c>
      <c r="T29" s="36">
        <v>8.6011768606467403</v>
      </c>
      <c r="U29" s="39">
        <v>2.1156340238522899</v>
      </c>
    </row>
    <row r="30" spans="1:21" ht="12" thickBot="1">
      <c r="A30" s="68"/>
      <c r="B30" s="55" t="s">
        <v>28</v>
      </c>
      <c r="C30" s="56"/>
      <c r="D30" s="36">
        <v>832553.95550000004</v>
      </c>
      <c r="E30" s="36">
        <v>972113.96880000003</v>
      </c>
      <c r="F30" s="37">
        <v>85.643657248102699</v>
      </c>
      <c r="G30" s="36">
        <v>911191.96290000004</v>
      </c>
      <c r="H30" s="37">
        <v>-8.6302349671438101</v>
      </c>
      <c r="I30" s="36">
        <v>132274.334</v>
      </c>
      <c r="J30" s="37">
        <v>15.8877791794961</v>
      </c>
      <c r="K30" s="36">
        <v>184403.12040000001</v>
      </c>
      <c r="L30" s="37">
        <v>20.237570995809801</v>
      </c>
      <c r="M30" s="37">
        <v>-0.28268928577197799</v>
      </c>
      <c r="N30" s="36">
        <v>11425236.144200001</v>
      </c>
      <c r="O30" s="36">
        <v>64602884.759800002</v>
      </c>
      <c r="P30" s="36">
        <v>47230</v>
      </c>
      <c r="Q30" s="36">
        <v>50195</v>
      </c>
      <c r="R30" s="37">
        <v>-5.9069628449048697</v>
      </c>
      <c r="S30" s="36">
        <v>17.627650973957198</v>
      </c>
      <c r="T30" s="36">
        <v>17.754636776571399</v>
      </c>
      <c r="U30" s="39">
        <v>-0.72037847131047905</v>
      </c>
    </row>
    <row r="31" spans="1:21" ht="12" thickBot="1">
      <c r="A31" s="68"/>
      <c r="B31" s="55" t="s">
        <v>29</v>
      </c>
      <c r="C31" s="56"/>
      <c r="D31" s="36">
        <v>474680.5282</v>
      </c>
      <c r="E31" s="36">
        <v>936603.51179999998</v>
      </c>
      <c r="F31" s="37">
        <v>50.681053638987699</v>
      </c>
      <c r="G31" s="36">
        <v>223543.45060000001</v>
      </c>
      <c r="H31" s="37">
        <v>112.343742089485</v>
      </c>
      <c r="I31" s="36">
        <v>45021.203399999999</v>
      </c>
      <c r="J31" s="37">
        <v>9.4845271135770997</v>
      </c>
      <c r="K31" s="36">
        <v>19329.819</v>
      </c>
      <c r="L31" s="37">
        <v>8.6470075272247797</v>
      </c>
      <c r="M31" s="37">
        <v>1.3291063097900699</v>
      </c>
      <c r="N31" s="36">
        <v>4501681.4512999998</v>
      </c>
      <c r="O31" s="36">
        <v>71622165.281000003</v>
      </c>
      <c r="P31" s="36">
        <v>19940</v>
      </c>
      <c r="Q31" s="36">
        <v>21744</v>
      </c>
      <c r="R31" s="37">
        <v>-8.2965415746872697</v>
      </c>
      <c r="S31" s="36">
        <v>23.805442738214602</v>
      </c>
      <c r="T31" s="36">
        <v>22.9051540608904</v>
      </c>
      <c r="U31" s="39">
        <v>3.7818606745719499</v>
      </c>
    </row>
    <row r="32" spans="1:21" ht="12" thickBot="1">
      <c r="A32" s="68"/>
      <c r="B32" s="55" t="s">
        <v>30</v>
      </c>
      <c r="C32" s="56"/>
      <c r="D32" s="36">
        <v>285831.06420000002</v>
      </c>
      <c r="E32" s="36">
        <v>213788.198</v>
      </c>
      <c r="F32" s="37">
        <v>133.698242874941</v>
      </c>
      <c r="G32" s="36">
        <v>132545.4216</v>
      </c>
      <c r="H32" s="37">
        <v>115.64763290171599</v>
      </c>
      <c r="I32" s="36">
        <v>69637.488100000002</v>
      </c>
      <c r="J32" s="37">
        <v>24.363163008508302</v>
      </c>
      <c r="K32" s="36">
        <v>35019.251199999999</v>
      </c>
      <c r="L32" s="37">
        <v>26.420566457347899</v>
      </c>
      <c r="M32" s="37">
        <v>0.98854874715310903</v>
      </c>
      <c r="N32" s="36">
        <v>2123344.4089000002</v>
      </c>
      <c r="O32" s="36">
        <v>7928547.7556999996</v>
      </c>
      <c r="P32" s="36">
        <v>32663</v>
      </c>
      <c r="Q32" s="36">
        <v>32998</v>
      </c>
      <c r="R32" s="37">
        <v>-1.0152130432147399</v>
      </c>
      <c r="S32" s="36">
        <v>8.7509127820469708</v>
      </c>
      <c r="T32" s="36">
        <v>7.1170354415419101</v>
      </c>
      <c r="U32" s="39">
        <v>18.670936177732901</v>
      </c>
    </row>
    <row r="33" spans="1:21" ht="12" thickBot="1">
      <c r="A33" s="68"/>
      <c r="B33" s="55" t="s">
        <v>31</v>
      </c>
      <c r="C33" s="56"/>
      <c r="D33" s="36">
        <v>100.00069999999999</v>
      </c>
      <c r="E33" s="38"/>
      <c r="F33" s="38"/>
      <c r="G33" s="36">
        <v>502.64800000000002</v>
      </c>
      <c r="H33" s="37">
        <v>-80.105222740366997</v>
      </c>
      <c r="I33" s="36">
        <v>19.4709</v>
      </c>
      <c r="J33" s="37">
        <v>19.4707637046541</v>
      </c>
      <c r="K33" s="36">
        <v>103.0048</v>
      </c>
      <c r="L33" s="37">
        <v>20.4924320797059</v>
      </c>
      <c r="M33" s="37">
        <v>-0.810970945043338</v>
      </c>
      <c r="N33" s="36">
        <v>1494.6836000000001</v>
      </c>
      <c r="O33" s="36">
        <v>3123.5898000000002</v>
      </c>
      <c r="P33" s="36">
        <v>20</v>
      </c>
      <c r="Q33" s="36">
        <v>20</v>
      </c>
      <c r="R33" s="37">
        <v>0</v>
      </c>
      <c r="S33" s="36">
        <v>5.0000349999999996</v>
      </c>
      <c r="T33" s="36">
        <v>7.307715</v>
      </c>
      <c r="U33" s="39">
        <v>-46.153276927061498</v>
      </c>
    </row>
    <row r="34" spans="1:21" ht="12" thickBot="1">
      <c r="A34" s="68"/>
      <c r="B34" s="55" t="s">
        <v>40</v>
      </c>
      <c r="C34" s="56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6">
        <v>1</v>
      </c>
      <c r="O34" s="36">
        <v>1</v>
      </c>
      <c r="P34" s="38"/>
      <c r="Q34" s="38"/>
      <c r="R34" s="38"/>
      <c r="S34" s="38"/>
      <c r="T34" s="38"/>
      <c r="U34" s="40"/>
    </row>
    <row r="35" spans="1:21" ht="12" thickBot="1">
      <c r="A35" s="68"/>
      <c r="B35" s="55" t="s">
        <v>32</v>
      </c>
      <c r="C35" s="56"/>
      <c r="D35" s="36">
        <v>142956.6525</v>
      </c>
      <c r="E35" s="36">
        <v>155266.019</v>
      </c>
      <c r="F35" s="37">
        <v>92.072079532096495</v>
      </c>
      <c r="G35" s="36">
        <v>204686.6825</v>
      </c>
      <c r="H35" s="37">
        <v>-30.158303044459199</v>
      </c>
      <c r="I35" s="36">
        <v>12763.1214</v>
      </c>
      <c r="J35" s="37">
        <v>8.9279660490091608</v>
      </c>
      <c r="K35" s="36">
        <v>34599.562599999997</v>
      </c>
      <c r="L35" s="37">
        <v>16.903670613744001</v>
      </c>
      <c r="M35" s="37">
        <v>-0.63111899570661101</v>
      </c>
      <c r="N35" s="36">
        <v>1663843.4195999999</v>
      </c>
      <c r="O35" s="36">
        <v>15506567.745200001</v>
      </c>
      <c r="P35" s="36">
        <v>8377</v>
      </c>
      <c r="Q35" s="36">
        <v>7818</v>
      </c>
      <c r="R35" s="37">
        <v>7.1501662829368096</v>
      </c>
      <c r="S35" s="36">
        <v>17.0653757311687</v>
      </c>
      <c r="T35" s="36">
        <v>16.956833218214399</v>
      </c>
      <c r="U35" s="39">
        <v>0.63603939733979897</v>
      </c>
    </row>
    <row r="36" spans="1:21" ht="12" thickBot="1">
      <c r="A36" s="68"/>
      <c r="B36" s="55" t="s">
        <v>41</v>
      </c>
      <c r="C36" s="56"/>
      <c r="D36" s="38"/>
      <c r="E36" s="36">
        <v>493517.33590000001</v>
      </c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40"/>
    </row>
    <row r="37" spans="1:21" ht="12" thickBot="1">
      <c r="A37" s="68"/>
      <c r="B37" s="55" t="s">
        <v>42</v>
      </c>
      <c r="C37" s="56"/>
      <c r="D37" s="38"/>
      <c r="E37" s="36">
        <v>77345.991500000004</v>
      </c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40"/>
    </row>
    <row r="38" spans="1:21" ht="12" thickBot="1">
      <c r="A38" s="68"/>
      <c r="B38" s="55" t="s">
        <v>43</v>
      </c>
      <c r="C38" s="56"/>
      <c r="D38" s="38"/>
      <c r="E38" s="36">
        <v>217446.329</v>
      </c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40"/>
    </row>
    <row r="39" spans="1:21" ht="12" thickBot="1">
      <c r="A39" s="68"/>
      <c r="B39" s="55" t="s">
        <v>33</v>
      </c>
      <c r="C39" s="56"/>
      <c r="D39" s="36">
        <v>373935.05119999999</v>
      </c>
      <c r="E39" s="36">
        <v>538709.70819999999</v>
      </c>
      <c r="F39" s="37">
        <v>69.413089370421005</v>
      </c>
      <c r="G39" s="36">
        <v>528871.02</v>
      </c>
      <c r="H39" s="37">
        <v>-29.2956057225446</v>
      </c>
      <c r="I39" s="36">
        <v>20664.0854</v>
      </c>
      <c r="J39" s="37">
        <v>5.5261161888104899</v>
      </c>
      <c r="K39" s="36">
        <v>27330.742600000001</v>
      </c>
      <c r="L39" s="37">
        <v>5.1677519785447901</v>
      </c>
      <c r="M39" s="37">
        <v>-0.243925212628507</v>
      </c>
      <c r="N39" s="36">
        <v>4617084.1920999996</v>
      </c>
      <c r="O39" s="36">
        <v>17164265.539999999</v>
      </c>
      <c r="P39" s="36">
        <v>528</v>
      </c>
      <c r="Q39" s="36">
        <v>618</v>
      </c>
      <c r="R39" s="37">
        <v>-14.5631067961165</v>
      </c>
      <c r="S39" s="36">
        <v>708.21032424242401</v>
      </c>
      <c r="T39" s="36">
        <v>673.91156860841397</v>
      </c>
      <c r="U39" s="39">
        <v>4.8430183040185897</v>
      </c>
    </row>
    <row r="40" spans="1:21" ht="12" thickBot="1">
      <c r="A40" s="68"/>
      <c r="B40" s="55" t="s">
        <v>34</v>
      </c>
      <c r="C40" s="56"/>
      <c r="D40" s="36">
        <v>650588.97919999994</v>
      </c>
      <c r="E40" s="36">
        <v>522207.08840000001</v>
      </c>
      <c r="F40" s="37">
        <v>124.58447877323</v>
      </c>
      <c r="G40" s="36">
        <v>611066.21050000004</v>
      </c>
      <c r="H40" s="37">
        <v>6.4678373670278502</v>
      </c>
      <c r="I40" s="36">
        <v>45642.512300000002</v>
      </c>
      <c r="J40" s="37">
        <v>7.0155680097939204</v>
      </c>
      <c r="K40" s="36">
        <v>58676.167800000003</v>
      </c>
      <c r="L40" s="37">
        <v>9.6022602447595204</v>
      </c>
      <c r="M40" s="37">
        <v>-0.222128608405814</v>
      </c>
      <c r="N40" s="36">
        <v>7494462.3082999997</v>
      </c>
      <c r="O40" s="36">
        <v>38083038.594599999</v>
      </c>
      <c r="P40" s="36">
        <v>3782</v>
      </c>
      <c r="Q40" s="36">
        <v>3999</v>
      </c>
      <c r="R40" s="37">
        <v>-5.4263565891472902</v>
      </c>
      <c r="S40" s="36">
        <v>172.02246938127999</v>
      </c>
      <c r="T40" s="36">
        <v>180.73998552137999</v>
      </c>
      <c r="U40" s="39">
        <v>-5.0676613185796304</v>
      </c>
    </row>
    <row r="41" spans="1:21" ht="12" thickBot="1">
      <c r="A41" s="68"/>
      <c r="B41" s="55" t="s">
        <v>44</v>
      </c>
      <c r="C41" s="56"/>
      <c r="D41" s="38"/>
      <c r="E41" s="36">
        <v>186507.05910000001</v>
      </c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40"/>
    </row>
    <row r="42" spans="1:21" ht="12" thickBot="1">
      <c r="A42" s="68"/>
      <c r="B42" s="55" t="s">
        <v>45</v>
      </c>
      <c r="C42" s="56"/>
      <c r="D42" s="38"/>
      <c r="E42" s="36">
        <v>69384.377900000007</v>
      </c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40"/>
    </row>
    <row r="43" spans="1:21" ht="12" thickBot="1">
      <c r="A43" s="69"/>
      <c r="B43" s="55" t="s">
        <v>35</v>
      </c>
      <c r="C43" s="56"/>
      <c r="D43" s="41">
        <v>64049.747799999997</v>
      </c>
      <c r="E43" s="41">
        <v>0</v>
      </c>
      <c r="F43" s="42"/>
      <c r="G43" s="41">
        <v>92673.065000000002</v>
      </c>
      <c r="H43" s="43">
        <v>-30.886339196831301</v>
      </c>
      <c r="I43" s="41">
        <v>9768.1882999999998</v>
      </c>
      <c r="J43" s="43">
        <v>15.2509395204832</v>
      </c>
      <c r="K43" s="41">
        <v>10789.123299999999</v>
      </c>
      <c r="L43" s="43">
        <v>11.642134961220901</v>
      </c>
      <c r="M43" s="43">
        <v>-9.4626316857459994E-2</v>
      </c>
      <c r="N43" s="41">
        <v>557980.44900000002</v>
      </c>
      <c r="O43" s="41">
        <v>2892372.4349000002</v>
      </c>
      <c r="P43" s="41">
        <v>50</v>
      </c>
      <c r="Q43" s="41">
        <v>60</v>
      </c>
      <c r="R43" s="43">
        <v>-16.6666666666667</v>
      </c>
      <c r="S43" s="41">
        <v>1280.994956</v>
      </c>
      <c r="T43" s="41">
        <v>1013.55403</v>
      </c>
      <c r="U43" s="44">
        <v>20.877593994210901</v>
      </c>
    </row>
  </sheetData>
  <mergeCells count="41">
    <mergeCell ref="B33:C33"/>
    <mergeCell ref="B34:C34"/>
    <mergeCell ref="B35:C35"/>
    <mergeCell ref="B43:C43"/>
    <mergeCell ref="B37:C37"/>
    <mergeCell ref="B38:C38"/>
    <mergeCell ref="B39:C39"/>
    <mergeCell ref="B40:C40"/>
    <mergeCell ref="B41:C41"/>
    <mergeCell ref="B42:C42"/>
    <mergeCell ref="B36:C36"/>
    <mergeCell ref="B16:C16"/>
    <mergeCell ref="B17:C17"/>
    <mergeCell ref="B18:C18"/>
    <mergeCell ref="B31:C31"/>
    <mergeCell ref="B32:C32"/>
    <mergeCell ref="B25:C25"/>
    <mergeCell ref="B26:C26"/>
    <mergeCell ref="B27:C27"/>
    <mergeCell ref="B28:C28"/>
    <mergeCell ref="B29:C29"/>
    <mergeCell ref="B30:C30"/>
    <mergeCell ref="B19:C19"/>
    <mergeCell ref="B20:C20"/>
    <mergeCell ref="B21:C21"/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2:C22"/>
    <mergeCell ref="B23:C23"/>
    <mergeCell ref="B24:C24"/>
    <mergeCell ref="B13:C13"/>
    <mergeCell ref="B14:C14"/>
    <mergeCell ref="B15:C15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sqref="A1:G31"/>
    </sheetView>
  </sheetViews>
  <sheetFormatPr defaultRowHeight="15"/>
  <cols>
    <col min="1" max="1" width="3.5703125" style="28" customWidth="1"/>
    <col min="2" max="2" width="5.7109375" style="29" customWidth="1"/>
    <col min="3" max="3" width="9" style="28"/>
    <col min="4" max="5" width="12" style="28" customWidth="1"/>
    <col min="6" max="6" width="12.5703125" style="28" customWidth="1"/>
    <col min="7" max="7" width="12" style="28" customWidth="1"/>
    <col min="8" max="8" width="14" style="28" customWidth="1"/>
    <col min="9" max="256" width="9" style="3"/>
    <col min="257" max="257" width="3.5703125" style="3" customWidth="1"/>
    <col min="258" max="258" width="5.7109375" style="3" customWidth="1"/>
    <col min="259" max="259" width="9" style="3"/>
    <col min="260" max="261" width="12" style="3" customWidth="1"/>
    <col min="262" max="262" width="12.5703125" style="3" customWidth="1"/>
    <col min="263" max="263" width="12" style="3" customWidth="1"/>
    <col min="264" max="264" width="14" style="3" customWidth="1"/>
    <col min="265" max="512" width="9" style="3"/>
    <col min="513" max="513" width="3.5703125" style="3" customWidth="1"/>
    <col min="514" max="514" width="5.7109375" style="3" customWidth="1"/>
    <col min="515" max="515" width="9" style="3"/>
    <col min="516" max="517" width="12" style="3" customWidth="1"/>
    <col min="518" max="518" width="12.5703125" style="3" customWidth="1"/>
    <col min="519" max="519" width="12" style="3" customWidth="1"/>
    <col min="520" max="520" width="14" style="3" customWidth="1"/>
    <col min="521" max="768" width="9" style="3"/>
    <col min="769" max="769" width="3.5703125" style="3" customWidth="1"/>
    <col min="770" max="770" width="5.7109375" style="3" customWidth="1"/>
    <col min="771" max="771" width="9" style="3"/>
    <col min="772" max="773" width="12" style="3" customWidth="1"/>
    <col min="774" max="774" width="12.5703125" style="3" customWidth="1"/>
    <col min="775" max="775" width="12" style="3" customWidth="1"/>
    <col min="776" max="776" width="14" style="3" customWidth="1"/>
    <col min="777" max="1024" width="9" style="3"/>
    <col min="1025" max="1025" width="3.5703125" style="3" customWidth="1"/>
    <col min="1026" max="1026" width="5.7109375" style="3" customWidth="1"/>
    <col min="1027" max="1027" width="9" style="3"/>
    <col min="1028" max="1029" width="12" style="3" customWidth="1"/>
    <col min="1030" max="1030" width="12.5703125" style="3" customWidth="1"/>
    <col min="1031" max="1031" width="12" style="3" customWidth="1"/>
    <col min="1032" max="1032" width="14" style="3" customWidth="1"/>
    <col min="1033" max="1280" width="9" style="3"/>
    <col min="1281" max="1281" width="3.5703125" style="3" customWidth="1"/>
    <col min="1282" max="1282" width="5.7109375" style="3" customWidth="1"/>
    <col min="1283" max="1283" width="9" style="3"/>
    <col min="1284" max="1285" width="12" style="3" customWidth="1"/>
    <col min="1286" max="1286" width="12.5703125" style="3" customWidth="1"/>
    <col min="1287" max="1287" width="12" style="3" customWidth="1"/>
    <col min="1288" max="1288" width="14" style="3" customWidth="1"/>
    <col min="1289" max="1536" width="9" style="3"/>
    <col min="1537" max="1537" width="3.5703125" style="3" customWidth="1"/>
    <col min="1538" max="1538" width="5.7109375" style="3" customWidth="1"/>
    <col min="1539" max="1539" width="9" style="3"/>
    <col min="1540" max="1541" width="12" style="3" customWidth="1"/>
    <col min="1542" max="1542" width="12.5703125" style="3" customWidth="1"/>
    <col min="1543" max="1543" width="12" style="3" customWidth="1"/>
    <col min="1544" max="1544" width="14" style="3" customWidth="1"/>
    <col min="1545" max="1792" width="9" style="3"/>
    <col min="1793" max="1793" width="3.5703125" style="3" customWidth="1"/>
    <col min="1794" max="1794" width="5.7109375" style="3" customWidth="1"/>
    <col min="1795" max="1795" width="9" style="3"/>
    <col min="1796" max="1797" width="12" style="3" customWidth="1"/>
    <col min="1798" max="1798" width="12.5703125" style="3" customWidth="1"/>
    <col min="1799" max="1799" width="12" style="3" customWidth="1"/>
    <col min="1800" max="1800" width="14" style="3" customWidth="1"/>
    <col min="1801" max="2048" width="9" style="3"/>
    <col min="2049" max="2049" width="3.5703125" style="3" customWidth="1"/>
    <col min="2050" max="2050" width="5.7109375" style="3" customWidth="1"/>
    <col min="2051" max="2051" width="9" style="3"/>
    <col min="2052" max="2053" width="12" style="3" customWidth="1"/>
    <col min="2054" max="2054" width="12.5703125" style="3" customWidth="1"/>
    <col min="2055" max="2055" width="12" style="3" customWidth="1"/>
    <col min="2056" max="2056" width="14" style="3" customWidth="1"/>
    <col min="2057" max="2304" width="9" style="3"/>
    <col min="2305" max="2305" width="3.5703125" style="3" customWidth="1"/>
    <col min="2306" max="2306" width="5.7109375" style="3" customWidth="1"/>
    <col min="2307" max="2307" width="9" style="3"/>
    <col min="2308" max="2309" width="12" style="3" customWidth="1"/>
    <col min="2310" max="2310" width="12.5703125" style="3" customWidth="1"/>
    <col min="2311" max="2311" width="12" style="3" customWidth="1"/>
    <col min="2312" max="2312" width="14" style="3" customWidth="1"/>
    <col min="2313" max="2560" width="9" style="3"/>
    <col min="2561" max="2561" width="3.5703125" style="3" customWidth="1"/>
    <col min="2562" max="2562" width="5.7109375" style="3" customWidth="1"/>
    <col min="2563" max="2563" width="9" style="3"/>
    <col min="2564" max="2565" width="12" style="3" customWidth="1"/>
    <col min="2566" max="2566" width="12.5703125" style="3" customWidth="1"/>
    <col min="2567" max="2567" width="12" style="3" customWidth="1"/>
    <col min="2568" max="2568" width="14" style="3" customWidth="1"/>
    <col min="2569" max="2816" width="9" style="3"/>
    <col min="2817" max="2817" width="3.5703125" style="3" customWidth="1"/>
    <col min="2818" max="2818" width="5.7109375" style="3" customWidth="1"/>
    <col min="2819" max="2819" width="9" style="3"/>
    <col min="2820" max="2821" width="12" style="3" customWidth="1"/>
    <col min="2822" max="2822" width="12.5703125" style="3" customWidth="1"/>
    <col min="2823" max="2823" width="12" style="3" customWidth="1"/>
    <col min="2824" max="2824" width="14" style="3" customWidth="1"/>
    <col min="2825" max="3072" width="9" style="3"/>
    <col min="3073" max="3073" width="3.5703125" style="3" customWidth="1"/>
    <col min="3074" max="3074" width="5.7109375" style="3" customWidth="1"/>
    <col min="3075" max="3075" width="9" style="3"/>
    <col min="3076" max="3077" width="12" style="3" customWidth="1"/>
    <col min="3078" max="3078" width="12.5703125" style="3" customWidth="1"/>
    <col min="3079" max="3079" width="12" style="3" customWidth="1"/>
    <col min="3080" max="3080" width="14" style="3" customWidth="1"/>
    <col min="3081" max="3328" width="9" style="3"/>
    <col min="3329" max="3329" width="3.5703125" style="3" customWidth="1"/>
    <col min="3330" max="3330" width="5.7109375" style="3" customWidth="1"/>
    <col min="3331" max="3331" width="9" style="3"/>
    <col min="3332" max="3333" width="12" style="3" customWidth="1"/>
    <col min="3334" max="3334" width="12.5703125" style="3" customWidth="1"/>
    <col min="3335" max="3335" width="12" style="3" customWidth="1"/>
    <col min="3336" max="3336" width="14" style="3" customWidth="1"/>
    <col min="3337" max="3584" width="9" style="3"/>
    <col min="3585" max="3585" width="3.5703125" style="3" customWidth="1"/>
    <col min="3586" max="3586" width="5.7109375" style="3" customWidth="1"/>
    <col min="3587" max="3587" width="9" style="3"/>
    <col min="3588" max="3589" width="12" style="3" customWidth="1"/>
    <col min="3590" max="3590" width="12.5703125" style="3" customWidth="1"/>
    <col min="3591" max="3591" width="12" style="3" customWidth="1"/>
    <col min="3592" max="3592" width="14" style="3" customWidth="1"/>
    <col min="3593" max="3840" width="9" style="3"/>
    <col min="3841" max="3841" width="3.5703125" style="3" customWidth="1"/>
    <col min="3842" max="3842" width="5.7109375" style="3" customWidth="1"/>
    <col min="3843" max="3843" width="9" style="3"/>
    <col min="3844" max="3845" width="12" style="3" customWidth="1"/>
    <col min="3846" max="3846" width="12.5703125" style="3" customWidth="1"/>
    <col min="3847" max="3847" width="12" style="3" customWidth="1"/>
    <col min="3848" max="3848" width="14" style="3" customWidth="1"/>
    <col min="3849" max="4096" width="9" style="3"/>
    <col min="4097" max="4097" width="3.5703125" style="3" customWidth="1"/>
    <col min="4098" max="4098" width="5.7109375" style="3" customWidth="1"/>
    <col min="4099" max="4099" width="9" style="3"/>
    <col min="4100" max="4101" width="12" style="3" customWidth="1"/>
    <col min="4102" max="4102" width="12.5703125" style="3" customWidth="1"/>
    <col min="4103" max="4103" width="12" style="3" customWidth="1"/>
    <col min="4104" max="4104" width="14" style="3" customWidth="1"/>
    <col min="4105" max="4352" width="9" style="3"/>
    <col min="4353" max="4353" width="3.5703125" style="3" customWidth="1"/>
    <col min="4354" max="4354" width="5.7109375" style="3" customWidth="1"/>
    <col min="4355" max="4355" width="9" style="3"/>
    <col min="4356" max="4357" width="12" style="3" customWidth="1"/>
    <col min="4358" max="4358" width="12.5703125" style="3" customWidth="1"/>
    <col min="4359" max="4359" width="12" style="3" customWidth="1"/>
    <col min="4360" max="4360" width="14" style="3" customWidth="1"/>
    <col min="4361" max="4608" width="9" style="3"/>
    <col min="4609" max="4609" width="3.5703125" style="3" customWidth="1"/>
    <col min="4610" max="4610" width="5.7109375" style="3" customWidth="1"/>
    <col min="4611" max="4611" width="9" style="3"/>
    <col min="4612" max="4613" width="12" style="3" customWidth="1"/>
    <col min="4614" max="4614" width="12.5703125" style="3" customWidth="1"/>
    <col min="4615" max="4615" width="12" style="3" customWidth="1"/>
    <col min="4616" max="4616" width="14" style="3" customWidth="1"/>
    <col min="4617" max="4864" width="9" style="3"/>
    <col min="4865" max="4865" width="3.5703125" style="3" customWidth="1"/>
    <col min="4866" max="4866" width="5.7109375" style="3" customWidth="1"/>
    <col min="4867" max="4867" width="9" style="3"/>
    <col min="4868" max="4869" width="12" style="3" customWidth="1"/>
    <col min="4870" max="4870" width="12.5703125" style="3" customWidth="1"/>
    <col min="4871" max="4871" width="12" style="3" customWidth="1"/>
    <col min="4872" max="4872" width="14" style="3" customWidth="1"/>
    <col min="4873" max="5120" width="9" style="3"/>
    <col min="5121" max="5121" width="3.5703125" style="3" customWidth="1"/>
    <col min="5122" max="5122" width="5.7109375" style="3" customWidth="1"/>
    <col min="5123" max="5123" width="9" style="3"/>
    <col min="5124" max="5125" width="12" style="3" customWidth="1"/>
    <col min="5126" max="5126" width="12.5703125" style="3" customWidth="1"/>
    <col min="5127" max="5127" width="12" style="3" customWidth="1"/>
    <col min="5128" max="5128" width="14" style="3" customWidth="1"/>
    <col min="5129" max="5376" width="9" style="3"/>
    <col min="5377" max="5377" width="3.5703125" style="3" customWidth="1"/>
    <col min="5378" max="5378" width="5.7109375" style="3" customWidth="1"/>
    <col min="5379" max="5379" width="9" style="3"/>
    <col min="5380" max="5381" width="12" style="3" customWidth="1"/>
    <col min="5382" max="5382" width="12.5703125" style="3" customWidth="1"/>
    <col min="5383" max="5383" width="12" style="3" customWidth="1"/>
    <col min="5384" max="5384" width="14" style="3" customWidth="1"/>
    <col min="5385" max="5632" width="9" style="3"/>
    <col min="5633" max="5633" width="3.5703125" style="3" customWidth="1"/>
    <col min="5634" max="5634" width="5.7109375" style="3" customWidth="1"/>
    <col min="5635" max="5635" width="9" style="3"/>
    <col min="5636" max="5637" width="12" style="3" customWidth="1"/>
    <col min="5638" max="5638" width="12.5703125" style="3" customWidth="1"/>
    <col min="5639" max="5639" width="12" style="3" customWidth="1"/>
    <col min="5640" max="5640" width="14" style="3" customWidth="1"/>
    <col min="5641" max="5888" width="9" style="3"/>
    <col min="5889" max="5889" width="3.5703125" style="3" customWidth="1"/>
    <col min="5890" max="5890" width="5.7109375" style="3" customWidth="1"/>
    <col min="5891" max="5891" width="9" style="3"/>
    <col min="5892" max="5893" width="12" style="3" customWidth="1"/>
    <col min="5894" max="5894" width="12.5703125" style="3" customWidth="1"/>
    <col min="5895" max="5895" width="12" style="3" customWidth="1"/>
    <col min="5896" max="5896" width="14" style="3" customWidth="1"/>
    <col min="5897" max="6144" width="9" style="3"/>
    <col min="6145" max="6145" width="3.5703125" style="3" customWidth="1"/>
    <col min="6146" max="6146" width="5.7109375" style="3" customWidth="1"/>
    <col min="6147" max="6147" width="9" style="3"/>
    <col min="6148" max="6149" width="12" style="3" customWidth="1"/>
    <col min="6150" max="6150" width="12.5703125" style="3" customWidth="1"/>
    <col min="6151" max="6151" width="12" style="3" customWidth="1"/>
    <col min="6152" max="6152" width="14" style="3" customWidth="1"/>
    <col min="6153" max="6400" width="9" style="3"/>
    <col min="6401" max="6401" width="3.5703125" style="3" customWidth="1"/>
    <col min="6402" max="6402" width="5.7109375" style="3" customWidth="1"/>
    <col min="6403" max="6403" width="9" style="3"/>
    <col min="6404" max="6405" width="12" style="3" customWidth="1"/>
    <col min="6406" max="6406" width="12.5703125" style="3" customWidth="1"/>
    <col min="6407" max="6407" width="12" style="3" customWidth="1"/>
    <col min="6408" max="6408" width="14" style="3" customWidth="1"/>
    <col min="6409" max="6656" width="9" style="3"/>
    <col min="6657" max="6657" width="3.5703125" style="3" customWidth="1"/>
    <col min="6658" max="6658" width="5.7109375" style="3" customWidth="1"/>
    <col min="6659" max="6659" width="9" style="3"/>
    <col min="6660" max="6661" width="12" style="3" customWidth="1"/>
    <col min="6662" max="6662" width="12.5703125" style="3" customWidth="1"/>
    <col min="6663" max="6663" width="12" style="3" customWidth="1"/>
    <col min="6664" max="6664" width="14" style="3" customWidth="1"/>
    <col min="6665" max="6912" width="9" style="3"/>
    <col min="6913" max="6913" width="3.5703125" style="3" customWidth="1"/>
    <col min="6914" max="6914" width="5.7109375" style="3" customWidth="1"/>
    <col min="6915" max="6915" width="9" style="3"/>
    <col min="6916" max="6917" width="12" style="3" customWidth="1"/>
    <col min="6918" max="6918" width="12.5703125" style="3" customWidth="1"/>
    <col min="6919" max="6919" width="12" style="3" customWidth="1"/>
    <col min="6920" max="6920" width="14" style="3" customWidth="1"/>
    <col min="6921" max="7168" width="9" style="3"/>
    <col min="7169" max="7169" width="3.5703125" style="3" customWidth="1"/>
    <col min="7170" max="7170" width="5.7109375" style="3" customWidth="1"/>
    <col min="7171" max="7171" width="9" style="3"/>
    <col min="7172" max="7173" width="12" style="3" customWidth="1"/>
    <col min="7174" max="7174" width="12.5703125" style="3" customWidth="1"/>
    <col min="7175" max="7175" width="12" style="3" customWidth="1"/>
    <col min="7176" max="7176" width="14" style="3" customWidth="1"/>
    <col min="7177" max="7424" width="9" style="3"/>
    <col min="7425" max="7425" width="3.5703125" style="3" customWidth="1"/>
    <col min="7426" max="7426" width="5.7109375" style="3" customWidth="1"/>
    <col min="7427" max="7427" width="9" style="3"/>
    <col min="7428" max="7429" width="12" style="3" customWidth="1"/>
    <col min="7430" max="7430" width="12.5703125" style="3" customWidth="1"/>
    <col min="7431" max="7431" width="12" style="3" customWidth="1"/>
    <col min="7432" max="7432" width="14" style="3" customWidth="1"/>
    <col min="7433" max="7680" width="9" style="3"/>
    <col min="7681" max="7681" width="3.5703125" style="3" customWidth="1"/>
    <col min="7682" max="7682" width="5.7109375" style="3" customWidth="1"/>
    <col min="7683" max="7683" width="9" style="3"/>
    <col min="7684" max="7685" width="12" style="3" customWidth="1"/>
    <col min="7686" max="7686" width="12.5703125" style="3" customWidth="1"/>
    <col min="7687" max="7687" width="12" style="3" customWidth="1"/>
    <col min="7688" max="7688" width="14" style="3" customWidth="1"/>
    <col min="7689" max="7936" width="9" style="3"/>
    <col min="7937" max="7937" width="3.5703125" style="3" customWidth="1"/>
    <col min="7938" max="7938" width="5.7109375" style="3" customWidth="1"/>
    <col min="7939" max="7939" width="9" style="3"/>
    <col min="7940" max="7941" width="12" style="3" customWidth="1"/>
    <col min="7942" max="7942" width="12.5703125" style="3" customWidth="1"/>
    <col min="7943" max="7943" width="12" style="3" customWidth="1"/>
    <col min="7944" max="7944" width="14" style="3" customWidth="1"/>
    <col min="7945" max="8192" width="9" style="3"/>
    <col min="8193" max="8193" width="3.5703125" style="3" customWidth="1"/>
    <col min="8194" max="8194" width="5.7109375" style="3" customWidth="1"/>
    <col min="8195" max="8195" width="9" style="3"/>
    <col min="8196" max="8197" width="12" style="3" customWidth="1"/>
    <col min="8198" max="8198" width="12.5703125" style="3" customWidth="1"/>
    <col min="8199" max="8199" width="12" style="3" customWidth="1"/>
    <col min="8200" max="8200" width="14" style="3" customWidth="1"/>
    <col min="8201" max="8448" width="9" style="3"/>
    <col min="8449" max="8449" width="3.5703125" style="3" customWidth="1"/>
    <col min="8450" max="8450" width="5.7109375" style="3" customWidth="1"/>
    <col min="8451" max="8451" width="9" style="3"/>
    <col min="8452" max="8453" width="12" style="3" customWidth="1"/>
    <col min="8454" max="8454" width="12.5703125" style="3" customWidth="1"/>
    <col min="8455" max="8455" width="12" style="3" customWidth="1"/>
    <col min="8456" max="8456" width="14" style="3" customWidth="1"/>
    <col min="8457" max="8704" width="9" style="3"/>
    <col min="8705" max="8705" width="3.5703125" style="3" customWidth="1"/>
    <col min="8706" max="8706" width="5.7109375" style="3" customWidth="1"/>
    <col min="8707" max="8707" width="9" style="3"/>
    <col min="8708" max="8709" width="12" style="3" customWidth="1"/>
    <col min="8710" max="8710" width="12.5703125" style="3" customWidth="1"/>
    <col min="8711" max="8711" width="12" style="3" customWidth="1"/>
    <col min="8712" max="8712" width="14" style="3" customWidth="1"/>
    <col min="8713" max="8960" width="9" style="3"/>
    <col min="8961" max="8961" width="3.5703125" style="3" customWidth="1"/>
    <col min="8962" max="8962" width="5.7109375" style="3" customWidth="1"/>
    <col min="8963" max="8963" width="9" style="3"/>
    <col min="8964" max="8965" width="12" style="3" customWidth="1"/>
    <col min="8966" max="8966" width="12.5703125" style="3" customWidth="1"/>
    <col min="8967" max="8967" width="12" style="3" customWidth="1"/>
    <col min="8968" max="8968" width="14" style="3" customWidth="1"/>
    <col min="8969" max="9216" width="9" style="3"/>
    <col min="9217" max="9217" width="3.5703125" style="3" customWidth="1"/>
    <col min="9218" max="9218" width="5.7109375" style="3" customWidth="1"/>
    <col min="9219" max="9219" width="9" style="3"/>
    <col min="9220" max="9221" width="12" style="3" customWidth="1"/>
    <col min="9222" max="9222" width="12.5703125" style="3" customWidth="1"/>
    <col min="9223" max="9223" width="12" style="3" customWidth="1"/>
    <col min="9224" max="9224" width="14" style="3" customWidth="1"/>
    <col min="9225" max="9472" width="9" style="3"/>
    <col min="9473" max="9473" width="3.5703125" style="3" customWidth="1"/>
    <col min="9474" max="9474" width="5.7109375" style="3" customWidth="1"/>
    <col min="9475" max="9475" width="9" style="3"/>
    <col min="9476" max="9477" width="12" style="3" customWidth="1"/>
    <col min="9478" max="9478" width="12.5703125" style="3" customWidth="1"/>
    <col min="9479" max="9479" width="12" style="3" customWidth="1"/>
    <col min="9480" max="9480" width="14" style="3" customWidth="1"/>
    <col min="9481" max="9728" width="9" style="3"/>
    <col min="9729" max="9729" width="3.5703125" style="3" customWidth="1"/>
    <col min="9730" max="9730" width="5.7109375" style="3" customWidth="1"/>
    <col min="9731" max="9731" width="9" style="3"/>
    <col min="9732" max="9733" width="12" style="3" customWidth="1"/>
    <col min="9734" max="9734" width="12.5703125" style="3" customWidth="1"/>
    <col min="9735" max="9735" width="12" style="3" customWidth="1"/>
    <col min="9736" max="9736" width="14" style="3" customWidth="1"/>
    <col min="9737" max="9984" width="9" style="3"/>
    <col min="9985" max="9985" width="3.5703125" style="3" customWidth="1"/>
    <col min="9986" max="9986" width="5.7109375" style="3" customWidth="1"/>
    <col min="9987" max="9987" width="9" style="3"/>
    <col min="9988" max="9989" width="12" style="3" customWidth="1"/>
    <col min="9990" max="9990" width="12.5703125" style="3" customWidth="1"/>
    <col min="9991" max="9991" width="12" style="3" customWidth="1"/>
    <col min="9992" max="9992" width="14" style="3" customWidth="1"/>
    <col min="9993" max="10240" width="9" style="3"/>
    <col min="10241" max="10241" width="3.5703125" style="3" customWidth="1"/>
    <col min="10242" max="10242" width="5.7109375" style="3" customWidth="1"/>
    <col min="10243" max="10243" width="9" style="3"/>
    <col min="10244" max="10245" width="12" style="3" customWidth="1"/>
    <col min="10246" max="10246" width="12.5703125" style="3" customWidth="1"/>
    <col min="10247" max="10247" width="12" style="3" customWidth="1"/>
    <col min="10248" max="10248" width="14" style="3" customWidth="1"/>
    <col min="10249" max="10496" width="9" style="3"/>
    <col min="10497" max="10497" width="3.5703125" style="3" customWidth="1"/>
    <col min="10498" max="10498" width="5.7109375" style="3" customWidth="1"/>
    <col min="10499" max="10499" width="9" style="3"/>
    <col min="10500" max="10501" width="12" style="3" customWidth="1"/>
    <col min="10502" max="10502" width="12.5703125" style="3" customWidth="1"/>
    <col min="10503" max="10503" width="12" style="3" customWidth="1"/>
    <col min="10504" max="10504" width="14" style="3" customWidth="1"/>
    <col min="10505" max="10752" width="9" style="3"/>
    <col min="10753" max="10753" width="3.5703125" style="3" customWidth="1"/>
    <col min="10754" max="10754" width="5.7109375" style="3" customWidth="1"/>
    <col min="10755" max="10755" width="9" style="3"/>
    <col min="10756" max="10757" width="12" style="3" customWidth="1"/>
    <col min="10758" max="10758" width="12.5703125" style="3" customWidth="1"/>
    <col min="10759" max="10759" width="12" style="3" customWidth="1"/>
    <col min="10760" max="10760" width="14" style="3" customWidth="1"/>
    <col min="10761" max="11008" width="9" style="3"/>
    <col min="11009" max="11009" width="3.5703125" style="3" customWidth="1"/>
    <col min="11010" max="11010" width="5.7109375" style="3" customWidth="1"/>
    <col min="11011" max="11011" width="9" style="3"/>
    <col min="11012" max="11013" width="12" style="3" customWidth="1"/>
    <col min="11014" max="11014" width="12.5703125" style="3" customWidth="1"/>
    <col min="11015" max="11015" width="12" style="3" customWidth="1"/>
    <col min="11016" max="11016" width="14" style="3" customWidth="1"/>
    <col min="11017" max="11264" width="9" style="3"/>
    <col min="11265" max="11265" width="3.5703125" style="3" customWidth="1"/>
    <col min="11266" max="11266" width="5.7109375" style="3" customWidth="1"/>
    <col min="11267" max="11267" width="9" style="3"/>
    <col min="11268" max="11269" width="12" style="3" customWidth="1"/>
    <col min="11270" max="11270" width="12.5703125" style="3" customWidth="1"/>
    <col min="11271" max="11271" width="12" style="3" customWidth="1"/>
    <col min="11272" max="11272" width="14" style="3" customWidth="1"/>
    <col min="11273" max="11520" width="9" style="3"/>
    <col min="11521" max="11521" width="3.5703125" style="3" customWidth="1"/>
    <col min="11522" max="11522" width="5.7109375" style="3" customWidth="1"/>
    <col min="11523" max="11523" width="9" style="3"/>
    <col min="11524" max="11525" width="12" style="3" customWidth="1"/>
    <col min="11526" max="11526" width="12.5703125" style="3" customWidth="1"/>
    <col min="11527" max="11527" width="12" style="3" customWidth="1"/>
    <col min="11528" max="11528" width="14" style="3" customWidth="1"/>
    <col min="11529" max="11776" width="9" style="3"/>
    <col min="11777" max="11777" width="3.5703125" style="3" customWidth="1"/>
    <col min="11778" max="11778" width="5.7109375" style="3" customWidth="1"/>
    <col min="11779" max="11779" width="9" style="3"/>
    <col min="11780" max="11781" width="12" style="3" customWidth="1"/>
    <col min="11782" max="11782" width="12.5703125" style="3" customWidth="1"/>
    <col min="11783" max="11783" width="12" style="3" customWidth="1"/>
    <col min="11784" max="11784" width="14" style="3" customWidth="1"/>
    <col min="11785" max="12032" width="9" style="3"/>
    <col min="12033" max="12033" width="3.5703125" style="3" customWidth="1"/>
    <col min="12034" max="12034" width="5.7109375" style="3" customWidth="1"/>
    <col min="12035" max="12035" width="9" style="3"/>
    <col min="12036" max="12037" width="12" style="3" customWidth="1"/>
    <col min="12038" max="12038" width="12.5703125" style="3" customWidth="1"/>
    <col min="12039" max="12039" width="12" style="3" customWidth="1"/>
    <col min="12040" max="12040" width="14" style="3" customWidth="1"/>
    <col min="12041" max="12288" width="9" style="3"/>
    <col min="12289" max="12289" width="3.5703125" style="3" customWidth="1"/>
    <col min="12290" max="12290" width="5.7109375" style="3" customWidth="1"/>
    <col min="12291" max="12291" width="9" style="3"/>
    <col min="12292" max="12293" width="12" style="3" customWidth="1"/>
    <col min="12294" max="12294" width="12.5703125" style="3" customWidth="1"/>
    <col min="12295" max="12295" width="12" style="3" customWidth="1"/>
    <col min="12296" max="12296" width="14" style="3" customWidth="1"/>
    <col min="12297" max="12544" width="9" style="3"/>
    <col min="12545" max="12545" width="3.5703125" style="3" customWidth="1"/>
    <col min="12546" max="12546" width="5.7109375" style="3" customWidth="1"/>
    <col min="12547" max="12547" width="9" style="3"/>
    <col min="12548" max="12549" width="12" style="3" customWidth="1"/>
    <col min="12550" max="12550" width="12.5703125" style="3" customWidth="1"/>
    <col min="12551" max="12551" width="12" style="3" customWidth="1"/>
    <col min="12552" max="12552" width="14" style="3" customWidth="1"/>
    <col min="12553" max="12800" width="9" style="3"/>
    <col min="12801" max="12801" width="3.5703125" style="3" customWidth="1"/>
    <col min="12802" max="12802" width="5.7109375" style="3" customWidth="1"/>
    <col min="12803" max="12803" width="9" style="3"/>
    <col min="12804" max="12805" width="12" style="3" customWidth="1"/>
    <col min="12806" max="12806" width="12.5703125" style="3" customWidth="1"/>
    <col min="12807" max="12807" width="12" style="3" customWidth="1"/>
    <col min="12808" max="12808" width="14" style="3" customWidth="1"/>
    <col min="12809" max="13056" width="9" style="3"/>
    <col min="13057" max="13057" width="3.5703125" style="3" customWidth="1"/>
    <col min="13058" max="13058" width="5.7109375" style="3" customWidth="1"/>
    <col min="13059" max="13059" width="9" style="3"/>
    <col min="13060" max="13061" width="12" style="3" customWidth="1"/>
    <col min="13062" max="13062" width="12.5703125" style="3" customWidth="1"/>
    <col min="13063" max="13063" width="12" style="3" customWidth="1"/>
    <col min="13064" max="13064" width="14" style="3" customWidth="1"/>
    <col min="13065" max="13312" width="9" style="3"/>
    <col min="13313" max="13313" width="3.5703125" style="3" customWidth="1"/>
    <col min="13314" max="13314" width="5.7109375" style="3" customWidth="1"/>
    <col min="13315" max="13315" width="9" style="3"/>
    <col min="13316" max="13317" width="12" style="3" customWidth="1"/>
    <col min="13318" max="13318" width="12.5703125" style="3" customWidth="1"/>
    <col min="13319" max="13319" width="12" style="3" customWidth="1"/>
    <col min="13320" max="13320" width="14" style="3" customWidth="1"/>
    <col min="13321" max="13568" width="9" style="3"/>
    <col min="13569" max="13569" width="3.5703125" style="3" customWidth="1"/>
    <col min="13570" max="13570" width="5.7109375" style="3" customWidth="1"/>
    <col min="13571" max="13571" width="9" style="3"/>
    <col min="13572" max="13573" width="12" style="3" customWidth="1"/>
    <col min="13574" max="13574" width="12.5703125" style="3" customWidth="1"/>
    <col min="13575" max="13575" width="12" style="3" customWidth="1"/>
    <col min="13576" max="13576" width="14" style="3" customWidth="1"/>
    <col min="13577" max="13824" width="9" style="3"/>
    <col min="13825" max="13825" width="3.5703125" style="3" customWidth="1"/>
    <col min="13826" max="13826" width="5.7109375" style="3" customWidth="1"/>
    <col min="13827" max="13827" width="9" style="3"/>
    <col min="13828" max="13829" width="12" style="3" customWidth="1"/>
    <col min="13830" max="13830" width="12.5703125" style="3" customWidth="1"/>
    <col min="13831" max="13831" width="12" style="3" customWidth="1"/>
    <col min="13832" max="13832" width="14" style="3" customWidth="1"/>
    <col min="13833" max="14080" width="9" style="3"/>
    <col min="14081" max="14081" width="3.5703125" style="3" customWidth="1"/>
    <col min="14082" max="14082" width="5.7109375" style="3" customWidth="1"/>
    <col min="14083" max="14083" width="9" style="3"/>
    <col min="14084" max="14085" width="12" style="3" customWidth="1"/>
    <col min="14086" max="14086" width="12.5703125" style="3" customWidth="1"/>
    <col min="14087" max="14087" width="12" style="3" customWidth="1"/>
    <col min="14088" max="14088" width="14" style="3" customWidth="1"/>
    <col min="14089" max="14336" width="9" style="3"/>
    <col min="14337" max="14337" width="3.5703125" style="3" customWidth="1"/>
    <col min="14338" max="14338" width="5.7109375" style="3" customWidth="1"/>
    <col min="14339" max="14339" width="9" style="3"/>
    <col min="14340" max="14341" width="12" style="3" customWidth="1"/>
    <col min="14342" max="14342" width="12.5703125" style="3" customWidth="1"/>
    <col min="14343" max="14343" width="12" style="3" customWidth="1"/>
    <col min="14344" max="14344" width="14" style="3" customWidth="1"/>
    <col min="14345" max="14592" width="9" style="3"/>
    <col min="14593" max="14593" width="3.5703125" style="3" customWidth="1"/>
    <col min="14594" max="14594" width="5.7109375" style="3" customWidth="1"/>
    <col min="14595" max="14595" width="9" style="3"/>
    <col min="14596" max="14597" width="12" style="3" customWidth="1"/>
    <col min="14598" max="14598" width="12.5703125" style="3" customWidth="1"/>
    <col min="14599" max="14599" width="12" style="3" customWidth="1"/>
    <col min="14600" max="14600" width="14" style="3" customWidth="1"/>
    <col min="14601" max="14848" width="9" style="3"/>
    <col min="14849" max="14849" width="3.5703125" style="3" customWidth="1"/>
    <col min="14850" max="14850" width="5.7109375" style="3" customWidth="1"/>
    <col min="14851" max="14851" width="9" style="3"/>
    <col min="14852" max="14853" width="12" style="3" customWidth="1"/>
    <col min="14854" max="14854" width="12.5703125" style="3" customWidth="1"/>
    <col min="14855" max="14855" width="12" style="3" customWidth="1"/>
    <col min="14856" max="14856" width="14" style="3" customWidth="1"/>
    <col min="14857" max="15104" width="9" style="3"/>
    <col min="15105" max="15105" width="3.5703125" style="3" customWidth="1"/>
    <col min="15106" max="15106" width="5.7109375" style="3" customWidth="1"/>
    <col min="15107" max="15107" width="9" style="3"/>
    <col min="15108" max="15109" width="12" style="3" customWidth="1"/>
    <col min="15110" max="15110" width="12.5703125" style="3" customWidth="1"/>
    <col min="15111" max="15111" width="12" style="3" customWidth="1"/>
    <col min="15112" max="15112" width="14" style="3" customWidth="1"/>
    <col min="15113" max="15360" width="9" style="3"/>
    <col min="15361" max="15361" width="3.5703125" style="3" customWidth="1"/>
    <col min="15362" max="15362" width="5.7109375" style="3" customWidth="1"/>
    <col min="15363" max="15363" width="9" style="3"/>
    <col min="15364" max="15365" width="12" style="3" customWidth="1"/>
    <col min="15366" max="15366" width="12.5703125" style="3" customWidth="1"/>
    <col min="15367" max="15367" width="12" style="3" customWidth="1"/>
    <col min="15368" max="15368" width="14" style="3" customWidth="1"/>
    <col min="15369" max="15616" width="9" style="3"/>
    <col min="15617" max="15617" width="3.5703125" style="3" customWidth="1"/>
    <col min="15618" max="15618" width="5.7109375" style="3" customWidth="1"/>
    <col min="15619" max="15619" width="9" style="3"/>
    <col min="15620" max="15621" width="12" style="3" customWidth="1"/>
    <col min="15622" max="15622" width="12.5703125" style="3" customWidth="1"/>
    <col min="15623" max="15623" width="12" style="3" customWidth="1"/>
    <col min="15624" max="15624" width="14" style="3" customWidth="1"/>
    <col min="15625" max="15872" width="9" style="3"/>
    <col min="15873" max="15873" width="3.5703125" style="3" customWidth="1"/>
    <col min="15874" max="15874" width="5.7109375" style="3" customWidth="1"/>
    <col min="15875" max="15875" width="9" style="3"/>
    <col min="15876" max="15877" width="12" style="3" customWidth="1"/>
    <col min="15878" max="15878" width="12.5703125" style="3" customWidth="1"/>
    <col min="15879" max="15879" width="12" style="3" customWidth="1"/>
    <col min="15880" max="15880" width="14" style="3" customWidth="1"/>
    <col min="15881" max="16128" width="9" style="3"/>
    <col min="16129" max="16129" width="3.5703125" style="3" customWidth="1"/>
    <col min="16130" max="16130" width="5.7109375" style="3" customWidth="1"/>
    <col min="16131" max="16131" width="9" style="3"/>
    <col min="16132" max="16133" width="12" style="3" customWidth="1"/>
    <col min="16134" max="16134" width="12.5703125" style="3" customWidth="1"/>
    <col min="16135" max="16135" width="12" style="3" customWidth="1"/>
    <col min="16136" max="16136" width="14" style="3" customWidth="1"/>
    <col min="16137" max="16384" width="9" style="3"/>
  </cols>
  <sheetData>
    <row r="1" spans="1:8">
      <c r="A1" s="70" t="s">
        <v>53</v>
      </c>
      <c r="B1" s="70" t="s">
        <v>36</v>
      </c>
      <c r="C1" s="70" t="s">
        <v>37</v>
      </c>
      <c r="D1" s="70" t="s">
        <v>38</v>
      </c>
      <c r="E1" s="70" t="s">
        <v>39</v>
      </c>
      <c r="F1" s="70" t="s">
        <v>46</v>
      </c>
      <c r="G1" s="70" t="s">
        <v>47</v>
      </c>
      <c r="H1" s="45" t="s">
        <v>47</v>
      </c>
    </row>
    <row r="2" spans="1:8">
      <c r="A2" s="71" t="s">
        <v>71</v>
      </c>
      <c r="B2" s="71">
        <v>12</v>
      </c>
      <c r="C2" s="71">
        <v>68034</v>
      </c>
      <c r="D2" s="71">
        <v>827079.26318632497</v>
      </c>
      <c r="E2" s="71">
        <v>767525.29220085498</v>
      </c>
      <c r="F2" s="71">
        <v>59553.9709854701</v>
      </c>
      <c r="G2" s="71">
        <v>7.2005155534958398E-2</v>
      </c>
      <c r="H2">
        <v>0.182528465067609</v>
      </c>
    </row>
    <row r="3" spans="1:8">
      <c r="A3" s="71" t="s">
        <v>72</v>
      </c>
      <c r="B3" s="71">
        <v>13</v>
      </c>
      <c r="C3" s="71">
        <v>45358.622000000003</v>
      </c>
      <c r="D3" s="71">
        <v>361149.16665546497</v>
      </c>
      <c r="E3" s="71">
        <v>291616.80487648398</v>
      </c>
      <c r="F3" s="71">
        <v>69532.361778980398</v>
      </c>
      <c r="G3" s="71">
        <v>0.19253086591035701</v>
      </c>
      <c r="H3">
        <v>0.21289811402490499</v>
      </c>
    </row>
    <row r="4" spans="1:8">
      <c r="A4" s="71" t="s">
        <v>73</v>
      </c>
      <c r="B4" s="71">
        <v>14</v>
      </c>
      <c r="C4" s="71">
        <v>142903</v>
      </c>
      <c r="D4" s="71">
        <v>348764.27430512803</v>
      </c>
      <c r="E4" s="71">
        <v>266800.278132479</v>
      </c>
      <c r="F4" s="71">
        <v>81963.996172649597</v>
      </c>
      <c r="G4" s="71">
        <v>0.23501259220415599</v>
      </c>
      <c r="H4">
        <v>0.27310461906896699</v>
      </c>
    </row>
    <row r="5" spans="1:8">
      <c r="A5" s="71" t="s">
        <v>74</v>
      </c>
      <c r="B5" s="71">
        <v>15</v>
      </c>
      <c r="C5" s="71">
        <v>10195</v>
      </c>
      <c r="D5" s="71">
        <v>152232.751652137</v>
      </c>
      <c r="E5" s="71">
        <v>129944.722594872</v>
      </c>
      <c r="F5" s="71">
        <v>22288.029057265001</v>
      </c>
      <c r="G5" s="71">
        <v>0.146407581912431</v>
      </c>
      <c r="H5">
        <v>0.231844827219262</v>
      </c>
    </row>
    <row r="6" spans="1:8">
      <c r="A6" s="71" t="s">
        <v>75</v>
      </c>
      <c r="B6" s="71">
        <v>16</v>
      </c>
      <c r="C6" s="71">
        <v>4887</v>
      </c>
      <c r="D6" s="71">
        <v>335666.14533846203</v>
      </c>
      <c r="E6" s="71">
        <v>304323.10164188</v>
      </c>
      <c r="F6" s="71">
        <v>31343.0436965812</v>
      </c>
      <c r="G6" s="71">
        <v>9.3375647594657302E-2</v>
      </c>
      <c r="H6">
        <v>-6.0034845292350397E-2</v>
      </c>
    </row>
    <row r="7" spans="1:8">
      <c r="A7" s="71" t="s">
        <v>76</v>
      </c>
      <c r="B7" s="71">
        <v>17</v>
      </c>
      <c r="C7" s="71">
        <v>25141</v>
      </c>
      <c r="D7" s="71">
        <v>510227.709017949</v>
      </c>
      <c r="E7" s="71">
        <v>444766.12985897402</v>
      </c>
      <c r="F7" s="71">
        <v>65461.579158974397</v>
      </c>
      <c r="G7" s="71">
        <v>0.12829875367798099</v>
      </c>
      <c r="H7">
        <v>0.21843892452087299</v>
      </c>
    </row>
    <row r="8" spans="1:8">
      <c r="A8" s="71" t="s">
        <v>77</v>
      </c>
      <c r="B8" s="71">
        <v>18</v>
      </c>
      <c r="C8" s="71">
        <v>72459</v>
      </c>
      <c r="D8" s="71">
        <v>174101.83398034199</v>
      </c>
      <c r="E8" s="71">
        <v>171951.74876410299</v>
      </c>
      <c r="F8" s="71">
        <v>2150.0852162393198</v>
      </c>
      <c r="G8" s="71">
        <v>1.2349583959477901E-2</v>
      </c>
      <c r="H8">
        <v>0.198750110556774</v>
      </c>
    </row>
    <row r="9" spans="1:8">
      <c r="A9" s="71" t="s">
        <v>78</v>
      </c>
      <c r="B9" s="71">
        <v>19</v>
      </c>
      <c r="C9" s="71">
        <v>19928</v>
      </c>
      <c r="D9" s="71">
        <v>160587.22206495699</v>
      </c>
      <c r="E9" s="71">
        <v>164034.440191453</v>
      </c>
      <c r="F9" s="71">
        <v>-3447.2181264957298</v>
      </c>
      <c r="G9" s="71">
        <v>-2.1466328903188399E-2</v>
      </c>
      <c r="H9">
        <v>0.203019322266555</v>
      </c>
    </row>
    <row r="10" spans="1:8">
      <c r="A10" s="71" t="s">
        <v>79</v>
      </c>
      <c r="B10" s="71">
        <v>21</v>
      </c>
      <c r="C10" s="71">
        <v>161442</v>
      </c>
      <c r="D10" s="71">
        <v>817808.73690000002</v>
      </c>
      <c r="E10" s="71">
        <v>745374.29339999997</v>
      </c>
      <c r="F10" s="71">
        <v>72434.443499999994</v>
      </c>
      <c r="G10" s="71">
        <v>8.8571374004356204E-2</v>
      </c>
      <c r="H10">
        <v>3.4918918565614597E-2</v>
      </c>
    </row>
    <row r="11" spans="1:8">
      <c r="A11" s="71" t="s">
        <v>80</v>
      </c>
      <c r="B11" s="71">
        <v>22</v>
      </c>
      <c r="C11" s="71">
        <v>45968</v>
      </c>
      <c r="D11" s="71">
        <v>1196733.31679573</v>
      </c>
      <c r="E11" s="71">
        <v>1301555.79564701</v>
      </c>
      <c r="F11" s="71">
        <v>-104822.47885128199</v>
      </c>
      <c r="G11" s="71">
        <v>-8.7590507743150303E-2</v>
      </c>
      <c r="H11">
        <v>6.8294555591293604E-2</v>
      </c>
    </row>
    <row r="12" spans="1:8">
      <c r="A12" s="71" t="s">
        <v>81</v>
      </c>
      <c r="B12" s="71">
        <v>23</v>
      </c>
      <c r="C12" s="71">
        <v>292420.59600000002</v>
      </c>
      <c r="D12" s="71">
        <v>3218756.4893264999</v>
      </c>
      <c r="E12" s="71">
        <v>2752899.2286769198</v>
      </c>
      <c r="F12" s="71">
        <v>465857.260649573</v>
      </c>
      <c r="G12" s="71">
        <v>0.14473206102865199</v>
      </c>
      <c r="H12">
        <v>0.15761147193862299</v>
      </c>
    </row>
    <row r="13" spans="1:8">
      <c r="A13" s="71" t="s">
        <v>82</v>
      </c>
      <c r="B13" s="71">
        <v>24</v>
      </c>
      <c r="C13" s="71">
        <v>38805</v>
      </c>
      <c r="D13" s="71">
        <v>1275006.0119837599</v>
      </c>
      <c r="E13" s="71">
        <v>1183808.2228265</v>
      </c>
      <c r="F13" s="71">
        <v>91197.789157264997</v>
      </c>
      <c r="G13" s="71">
        <v>7.1527340498866998E-2</v>
      </c>
      <c r="H13">
        <v>0.117953049581733</v>
      </c>
    </row>
    <row r="14" spans="1:8">
      <c r="A14" s="71" t="s">
        <v>83</v>
      </c>
      <c r="B14" s="71">
        <v>25</v>
      </c>
      <c r="C14" s="71">
        <v>72358</v>
      </c>
      <c r="D14" s="71">
        <v>832570.79790000001</v>
      </c>
      <c r="E14" s="71">
        <v>769693.94790000003</v>
      </c>
      <c r="F14" s="71">
        <v>62876.85</v>
      </c>
      <c r="G14" s="71">
        <v>7.5521325223746494E-2</v>
      </c>
      <c r="H14">
        <v>3.2214556014718197E-2</v>
      </c>
    </row>
    <row r="15" spans="1:8">
      <c r="A15" s="71" t="s">
        <v>84</v>
      </c>
      <c r="B15" s="71">
        <v>26</v>
      </c>
      <c r="C15" s="71">
        <v>87018</v>
      </c>
      <c r="D15" s="71">
        <v>577383.01726563799</v>
      </c>
      <c r="E15" s="71">
        <v>513582.78869922902</v>
      </c>
      <c r="F15" s="71">
        <v>63800.228566409503</v>
      </c>
      <c r="G15" s="71">
        <v>0.11049896976283401</v>
      </c>
      <c r="H15">
        <v>0.124292173821901</v>
      </c>
    </row>
    <row r="16" spans="1:8">
      <c r="A16" s="71" t="s">
        <v>85</v>
      </c>
      <c r="B16" s="71">
        <v>27</v>
      </c>
      <c r="C16" s="71">
        <v>359468.27</v>
      </c>
      <c r="D16" s="71">
        <v>2810437.3111</v>
      </c>
      <c r="E16" s="71">
        <v>2550779.9308000002</v>
      </c>
      <c r="F16" s="71">
        <v>259657.38029999999</v>
      </c>
      <c r="G16" s="71">
        <v>9.2390383259739195E-2</v>
      </c>
      <c r="H16">
        <v>0.13447311889078301</v>
      </c>
    </row>
    <row r="17" spans="1:8">
      <c r="A17" s="71" t="s">
        <v>86</v>
      </c>
      <c r="B17" s="71">
        <v>29</v>
      </c>
      <c r="C17" s="71">
        <v>212810</v>
      </c>
      <c r="D17" s="71">
        <v>2713047.9143153802</v>
      </c>
      <c r="E17" s="71">
        <v>2470940.0794683802</v>
      </c>
      <c r="F17" s="71">
        <v>242107.83484700901</v>
      </c>
      <c r="G17" s="71">
        <v>8.9238318855161994E-2</v>
      </c>
      <c r="H17">
        <v>8.0219040082444001E-2</v>
      </c>
    </row>
    <row r="18" spans="1:8">
      <c r="A18" s="71" t="s">
        <v>87</v>
      </c>
      <c r="B18" s="71">
        <v>31</v>
      </c>
      <c r="C18" s="71">
        <v>41832.998</v>
      </c>
      <c r="D18" s="71">
        <v>347856.77539161901</v>
      </c>
      <c r="E18" s="71">
        <v>284751.52440882497</v>
      </c>
      <c r="F18" s="71">
        <v>63105.250982794001</v>
      </c>
      <c r="G18" s="71">
        <v>0.18141159076677399</v>
      </c>
      <c r="H18">
        <v>0.151479499596612</v>
      </c>
    </row>
    <row r="19" spans="1:8">
      <c r="A19" s="71" t="s">
        <v>88</v>
      </c>
      <c r="B19" s="71">
        <v>32</v>
      </c>
      <c r="C19" s="71">
        <v>21359.527999999998</v>
      </c>
      <c r="D19" s="71">
        <v>360767.76759099902</v>
      </c>
      <c r="E19" s="71">
        <v>334395.31310706999</v>
      </c>
      <c r="F19" s="71">
        <v>26372.454483928999</v>
      </c>
      <c r="G19" s="71">
        <v>7.3100916581404204E-2</v>
      </c>
      <c r="H19">
        <v>9.4009806251189099E-2</v>
      </c>
    </row>
    <row r="20" spans="1:8">
      <c r="A20" s="71" t="s">
        <v>89</v>
      </c>
      <c r="B20" s="71">
        <v>33</v>
      </c>
      <c r="C20" s="71">
        <v>47365.5</v>
      </c>
      <c r="D20" s="71">
        <v>537773.47099562804</v>
      </c>
      <c r="E20" s="71">
        <v>439601.758694858</v>
      </c>
      <c r="F20" s="71">
        <v>98171.712300769694</v>
      </c>
      <c r="G20" s="71">
        <v>0.18255216665674401</v>
      </c>
      <c r="H20">
        <v>0.21355383688334301</v>
      </c>
    </row>
    <row r="21" spans="1:8">
      <c r="A21" s="71" t="s">
        <v>90</v>
      </c>
      <c r="B21" s="71">
        <v>34</v>
      </c>
      <c r="C21" s="71">
        <v>48447.411999999997</v>
      </c>
      <c r="D21" s="71">
        <v>290869.06120347901</v>
      </c>
      <c r="E21" s="71">
        <v>205295.59892550699</v>
      </c>
      <c r="F21" s="71">
        <v>85573.462277972198</v>
      </c>
      <c r="G21" s="71">
        <v>0.29419925902022498</v>
      </c>
      <c r="H21">
        <v>0.29647793901696601</v>
      </c>
    </row>
    <row r="22" spans="1:8">
      <c r="A22" s="71" t="s">
        <v>91</v>
      </c>
      <c r="B22" s="71">
        <v>35</v>
      </c>
      <c r="C22" s="71">
        <v>35701.061999999998</v>
      </c>
      <c r="D22" s="71">
        <v>822063.35568672605</v>
      </c>
      <c r="E22" s="71">
        <v>749365.62425477803</v>
      </c>
      <c r="F22" s="71">
        <v>72697.731431947293</v>
      </c>
      <c r="G22" s="71">
        <v>8.8433246572848206E-2</v>
      </c>
      <c r="H22">
        <v>5.1036973861614598E-2</v>
      </c>
    </row>
    <row r="23" spans="1:8">
      <c r="A23" s="71" t="s">
        <v>92</v>
      </c>
      <c r="B23" s="71">
        <v>36</v>
      </c>
      <c r="C23" s="71">
        <v>140925.44399999999</v>
      </c>
      <c r="D23" s="71">
        <v>842329.42033274297</v>
      </c>
      <c r="E23" s="71">
        <v>676811.93448763702</v>
      </c>
      <c r="F23" s="71">
        <v>165517.485845107</v>
      </c>
      <c r="G23" s="71">
        <v>0.19649970884279799</v>
      </c>
      <c r="H23">
        <v>0.15177890189893201</v>
      </c>
    </row>
    <row r="24" spans="1:8">
      <c r="A24" s="71" t="s">
        <v>93</v>
      </c>
      <c r="B24" s="71">
        <v>37</v>
      </c>
      <c r="C24" s="71">
        <v>73372.519</v>
      </c>
      <c r="D24" s="71">
        <v>832553.95370884996</v>
      </c>
      <c r="E24" s="71">
        <v>700279.624049142</v>
      </c>
      <c r="F24" s="71">
        <v>132274.329659707</v>
      </c>
      <c r="G24" s="71">
        <v>0.15887778692354301</v>
      </c>
      <c r="H24">
        <v>0.149311415651564</v>
      </c>
    </row>
    <row r="25" spans="1:8">
      <c r="A25" s="71" t="s">
        <v>94</v>
      </c>
      <c r="B25" s="71">
        <v>38</v>
      </c>
      <c r="C25" s="71">
        <v>88189.539000000004</v>
      </c>
      <c r="D25" s="71">
        <v>474680.50995752198</v>
      </c>
      <c r="E25" s="71">
        <v>429659.30330177001</v>
      </c>
      <c r="F25" s="71">
        <v>45021.206655752198</v>
      </c>
      <c r="G25" s="71">
        <v>9.4845281639604401E-2</v>
      </c>
      <c r="H25">
        <v>6.0773199413741999E-2</v>
      </c>
    </row>
    <row r="26" spans="1:8">
      <c r="A26" s="71" t="s">
        <v>95</v>
      </c>
      <c r="B26" s="71">
        <v>39</v>
      </c>
      <c r="C26" s="71">
        <v>114610.848</v>
      </c>
      <c r="D26" s="71">
        <v>285831.00468379102</v>
      </c>
      <c r="E26" s="71">
        <v>216193.54814619001</v>
      </c>
      <c r="F26" s="71">
        <v>69637.456537601101</v>
      </c>
      <c r="G26" s="71">
        <v>0.243631570391181</v>
      </c>
      <c r="H26">
        <v>0.14500417530504001</v>
      </c>
    </row>
    <row r="27" spans="1:8">
      <c r="A27" s="71" t="s">
        <v>96</v>
      </c>
      <c r="B27" s="71">
        <v>40</v>
      </c>
      <c r="C27" s="71">
        <v>26</v>
      </c>
      <c r="D27" s="71">
        <v>100.00020000000001</v>
      </c>
      <c r="E27" s="71">
        <v>80.529799999999994</v>
      </c>
      <c r="F27" s="71">
        <v>19.470400000000001</v>
      </c>
      <c r="G27" s="71">
        <v>0.19470361059277899</v>
      </c>
      <c r="H27">
        <v>0.20185916078105501</v>
      </c>
    </row>
    <row r="28" spans="1:8">
      <c r="A28" s="71" t="s">
        <v>97</v>
      </c>
      <c r="B28" s="71">
        <v>42</v>
      </c>
      <c r="C28" s="71">
        <v>7149.34</v>
      </c>
      <c r="D28" s="71">
        <v>142956.65179999999</v>
      </c>
      <c r="E28" s="71">
        <v>130193.5289</v>
      </c>
      <c r="F28" s="71">
        <v>12763.1229</v>
      </c>
      <c r="G28" s="71">
        <v>8.9279671419948595E-2</v>
      </c>
      <c r="H28">
        <v>0.10798068006049399</v>
      </c>
    </row>
    <row r="29" spans="1:8">
      <c r="A29" s="71" t="s">
        <v>98</v>
      </c>
      <c r="B29" s="71">
        <v>75</v>
      </c>
      <c r="C29" s="71">
        <v>538</v>
      </c>
      <c r="D29" s="71">
        <v>373935.05128205102</v>
      </c>
      <c r="E29" s="71">
        <v>353270.96632478602</v>
      </c>
      <c r="F29" s="71">
        <v>20664.084957265</v>
      </c>
      <c r="G29" s="71">
        <v>5.5261160691989997E-2</v>
      </c>
      <c r="H29">
        <v>-1.7028135085840401E-2</v>
      </c>
    </row>
    <row r="30" spans="1:8">
      <c r="A30" s="71" t="s">
        <v>99</v>
      </c>
      <c r="B30" s="71">
        <v>76</v>
      </c>
      <c r="C30" s="71">
        <v>4144</v>
      </c>
      <c r="D30" s="71">
        <v>650588.97001709405</v>
      </c>
      <c r="E30" s="71">
        <v>604946.45906153799</v>
      </c>
      <c r="F30" s="71">
        <v>45642.510955555597</v>
      </c>
      <c r="G30" s="71">
        <v>7.0155679021666001E-2</v>
      </c>
      <c r="H30">
        <v>6.9465352382848802E-2</v>
      </c>
    </row>
    <row r="31" spans="1:8">
      <c r="A31" s="71" t="s">
        <v>100</v>
      </c>
      <c r="B31" s="71">
        <v>99</v>
      </c>
      <c r="C31" s="71">
        <v>50</v>
      </c>
      <c r="D31" s="71">
        <v>64049.747674154802</v>
      </c>
      <c r="E31" s="71">
        <v>54281.5590651237</v>
      </c>
      <c r="F31" s="71">
        <v>9768.1886090310909</v>
      </c>
      <c r="G31" s="71">
        <v>0.15250940032934299</v>
      </c>
      <c r="H31">
        <v>6.6013139894387105E-2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Kingsley</cp:lastModifiedBy>
  <dcterms:created xsi:type="dcterms:W3CDTF">2013-06-21T00:28:37Z</dcterms:created>
  <dcterms:modified xsi:type="dcterms:W3CDTF">2014-02-13T01:46:57Z</dcterms:modified>
</cp:coreProperties>
</file>