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2-19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<sst xmlns="http://schemas.openxmlformats.org/spreadsheetml/2006/main" count="144" uniqueCount="102">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</sst>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%&quot;"/>
    <numFmt numFmtId="165" formatCode="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65" fontId="20" fillId="36" borderId="18" xfId="0" applyNumberFormat="1" applyFont="1" applyFill="1" applyBorder="1" applyAlignment="1">
      <alignment horizontal="center" vertical="center"/>
    </xf>
    <xf numFmtId="165" fontId="20" fillId="37" borderId="18" xfId="0" applyNumberFormat="1" applyFont="1" applyFill="1" applyBorder="1" applyAlignment="1">
      <alignment horizontal="center" vertical="center"/>
    </xf>
    <xf numFmtId="165" fontId="25" fillId="0" borderId="18" xfId="0" applyNumberFormat="1" applyFont="1" applyBorder="1">
      <alignment vertical="center"/>
    </xf>
    <xf numFmtId="165" fontId="20" fillId="36" borderId="18" xfId="0" applyNumberFormat="1" applyFont="1" applyFill="1" applyBorder="1">
      <alignment vertical="center"/>
    </xf>
    <xf numFmtId="165" fontId="20" fillId="37" borderId="18" xfId="0" applyNumberFormat="1" applyFont="1" applyFill="1" applyBorder="1">
      <alignment vertical="center"/>
    </xf>
    <xf numFmtId="165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64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64" fontId="22" fillId="34" borderId="10" xfId="0" applyNumberFormat="1" applyFont="1" applyFill="1" applyBorder="1" applyAlignment="1">
      <alignment horizontal="right" vertical="top" wrapText="1"/>
    </xf>
    <xf numFmtId="164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6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6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64" fontId="21" fillId="35" borderId="13" xfId="0" applyNumberFormat="1" applyFont="1" applyFill="1" applyBorder="1" applyAlignment="1">
      <alignment horizontal="right" vertical="top" wrapText="1"/>
    </xf>
    <xf numFmtId="164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20" fillId="0" borderId="0" xfId="0" applyFont="1" applyAlignment="1"/>
    <xf numFmtId="0" fontId="27" fillId="0" borderId="19" xfId="0" applyFont="1" applyBorder="1" applyAlignment="1">
      <alignment horizontal="left" wrapText="1"/>
    </xf>
    <xf numFmtId="0" fontId="20" fillId="0" borderId="11" xfId="0" applyFont="1" applyBorder="1" applyAlignment="1">
      <alignment horizontal="right" wrapText="1"/>
    </xf>
    <xf numFmtId="49" fontId="21" fillId="33" borderId="10" xfId="0" applyNumberFormat="1" applyFont="1" applyFill="1" applyBorder="1" applyAlignment="1">
      <alignment wrapText="1"/>
    </xf>
    <xf numFmtId="49" fontId="21" fillId="33" borderId="12" xfId="0" applyNumberFormat="1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wrapText="1"/>
    </xf>
    <xf numFmtId="0" fontId="21" fillId="33" borderId="13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wrapText="1"/>
    </xf>
    <xf numFmtId="14" fontId="21" fillId="33" borderId="16" xfId="0" applyNumberFormat="1" applyFont="1" applyFill="1" applyBorder="1" applyAlignment="1">
      <alignment wrapText="1"/>
    </xf>
    <xf numFmtId="14" fontId="21" fillId="33" borderId="17" xfId="0" applyNumberFormat="1" applyFont="1" applyFill="1" applyBorder="1" applyAlignment="1">
      <alignment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0" fillId="0" borderId="0" xfId="44" applyNumberFormat="1" applyFont="1"/>
    <xf numFmtId="0" fontId="31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/>
  <cols>
    <col min="1" max="1" width="7.7109375" style="1" customWidth="1"/>
    <col min="2" max="2" width="3" style="4" bestFit="1" customWidth="1"/>
    <col min="3" max="4" width="9" style="1"/>
    <col min="5" max="5" width="10.42578125" style="1" bestFit="1" customWidth="1"/>
    <col min="6" max="6" width="12.28515625" style="26" bestFit="1" customWidth="1"/>
    <col min="7" max="7" width="10.42578125" style="1" bestFit="1" customWidth="1"/>
    <col min="8" max="8" width="9" style="26"/>
    <col min="9" max="9" width="12.5703125" style="2" customWidth="1"/>
    <col min="10" max="10" width="12.42578125" style="2" customWidth="1"/>
    <col min="11" max="12" width="9.7109375" style="2" bestFit="1" customWidth="1"/>
    <col min="13" max="16384" width="9" style="1"/>
  </cols>
  <sheetData>
    <row r="1" spans="1:12" ht="21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5" t="s">
        <v>4</v>
      </c>
      <c r="D2" s="55"/>
      <c r="E2" s="13"/>
      <c r="F2" s="24"/>
      <c r="G2" s="14"/>
      <c r="H2" s="24"/>
      <c r="I2" s="20"/>
      <c r="J2" s="21"/>
      <c r="K2" s="22"/>
      <c r="L2" s="22"/>
    </row>
    <row r="3" spans="1:12">
      <c r="A3" s="56" t="s">
        <v>5</v>
      </c>
      <c r="B3" s="56"/>
      <c r="C3" s="56"/>
      <c r="D3" s="56"/>
      <c r="E3" s="15">
        <f>RA!D7</f>
        <v>14102681.519099999</v>
      </c>
      <c r="F3" s="25">
        <f>RA!I7</f>
        <v>1715988.4742999999</v>
      </c>
      <c r="G3" s="16">
        <f>E3-F3</f>
        <v>12386693.044799998</v>
      </c>
      <c r="H3" s="27">
        <f>RA!J7</f>
        <v>12.167816964284</v>
      </c>
      <c r="I3" s="20">
        <f>SUM(I4:I39)</f>
        <v>14102685.336078927</v>
      </c>
      <c r="J3" s="21">
        <f>SUM(J4:J39)</f>
        <v>12386693.057876086</v>
      </c>
      <c r="K3" s="22">
        <f>E3-I3</f>
        <v>-3.8169789277017117</v>
      </c>
      <c r="L3" s="22">
        <f>G3-J3</f>
        <v>-1.3076087459921837E-2</v>
      </c>
    </row>
    <row r="4" spans="1:12">
      <c r="A4" s="57">
        <f>RA!A8</f>
        <v>41688</v>
      </c>
      <c r="B4" s="12">
        <v>12</v>
      </c>
      <c r="C4" s="54" t="s">
        <v>6</v>
      </c>
      <c r="D4" s="54"/>
      <c r="E4" s="15">
        <f>RA!D8</f>
        <v>665910.44579999999</v>
      </c>
      <c r="F4" s="25">
        <f>RA!I8</f>
        <v>56460.784099999997</v>
      </c>
      <c r="G4" s="16">
        <f t="shared" ref="G4:G39" si="0">E4-F4</f>
        <v>609449.66169999994</v>
      </c>
      <c r="H4" s="27">
        <f>RA!J8</f>
        <v>8.47873530984638</v>
      </c>
      <c r="I4" s="20">
        <f>VLOOKUP(B4,RMS!B:D,3,FALSE)</f>
        <v>665911.06566752098</v>
      </c>
      <c r="J4" s="21">
        <f>VLOOKUP(B4,RMS!B:E,4,FALSE)</f>
        <v>609449.66547264997</v>
      </c>
      <c r="K4" s="22">
        <f t="shared" ref="K4:K39" si="1">E4-I4</f>
        <v>-0.61986752098891884</v>
      </c>
      <c r="L4" s="22">
        <f t="shared" ref="L4:L39" si="2">G4-J4</f>
        <v>-3.7726500304415822E-3</v>
      </c>
    </row>
    <row r="5" spans="1:12">
      <c r="A5" s="57"/>
      <c r="B5" s="12">
        <v>13</v>
      </c>
      <c r="C5" s="54" t="s">
        <v>7</v>
      </c>
      <c r="D5" s="54"/>
      <c r="E5" s="15">
        <f>RA!D9</f>
        <v>122465.6578</v>
      </c>
      <c r="F5" s="25">
        <f>RA!I9</f>
        <v>26152.4388</v>
      </c>
      <c r="G5" s="16">
        <f t="shared" si="0"/>
        <v>96313.218999999997</v>
      </c>
      <c r="H5" s="27">
        <f>RA!J9</f>
        <v>21.354916365786298</v>
      </c>
      <c r="I5" s="20">
        <f>VLOOKUP(B5,RMS!B:D,3,FALSE)</f>
        <v>122465.715285342</v>
      </c>
      <c r="J5" s="21">
        <f>VLOOKUP(B5,RMS!B:E,4,FALSE)</f>
        <v>96313.201800075607</v>
      </c>
      <c r="K5" s="22">
        <f t="shared" si="1"/>
        <v>-5.7485341996653005E-2</v>
      </c>
      <c r="L5" s="22">
        <f t="shared" si="2"/>
        <v>1.7199924390297383E-2</v>
      </c>
    </row>
    <row r="6" spans="1:12">
      <c r="A6" s="57"/>
      <c r="B6" s="12">
        <v>14</v>
      </c>
      <c r="C6" s="54" t="s">
        <v>8</v>
      </c>
      <c r="D6" s="54"/>
      <c r="E6" s="15">
        <f>RA!D10</f>
        <v>112153.4782</v>
      </c>
      <c r="F6" s="25">
        <f>RA!I10</f>
        <v>29310.215199999999</v>
      </c>
      <c r="G6" s="16">
        <f t="shared" si="0"/>
        <v>82843.263000000006</v>
      </c>
      <c r="H6" s="27">
        <f>RA!J10</f>
        <v>26.134022475639998</v>
      </c>
      <c r="I6" s="20">
        <f>VLOOKUP(B6,RMS!B:D,3,FALSE)</f>
        <v>112155.31245042699</v>
      </c>
      <c r="J6" s="21">
        <f>VLOOKUP(B6,RMS!B:E,4,FALSE)</f>
        <v>82843.263520512803</v>
      </c>
      <c r="K6" s="22">
        <f t="shared" si="1"/>
        <v>-1.8342504269967321</v>
      </c>
      <c r="L6" s="22">
        <f t="shared" si="2"/>
        <v>-5.2051279635634273E-4</v>
      </c>
    </row>
    <row r="7" spans="1:12">
      <c r="A7" s="57"/>
      <c r="B7" s="12">
        <v>15</v>
      </c>
      <c r="C7" s="54" t="s">
        <v>9</v>
      </c>
      <c r="D7" s="54"/>
      <c r="E7" s="15">
        <f>RA!D11</f>
        <v>109270.08869999999</v>
      </c>
      <c r="F7" s="25">
        <f>RA!I11</f>
        <v>18532.9287</v>
      </c>
      <c r="G7" s="16">
        <f t="shared" si="0"/>
        <v>90737.159999999989</v>
      </c>
      <c r="H7" s="27">
        <f>RA!J11</f>
        <v>16.960660433691</v>
      </c>
      <c r="I7" s="20">
        <f>VLOOKUP(B7,RMS!B:D,3,FALSE)</f>
        <v>109270.141144444</v>
      </c>
      <c r="J7" s="21">
        <f>VLOOKUP(B7,RMS!B:E,4,FALSE)</f>
        <v>90737.160079487207</v>
      </c>
      <c r="K7" s="22">
        <f t="shared" si="1"/>
        <v>-5.244444400887005E-2</v>
      </c>
      <c r="L7" s="22">
        <f t="shared" si="2"/>
        <v>-7.9487217590212822E-5</v>
      </c>
    </row>
    <row r="8" spans="1:12">
      <c r="A8" s="57"/>
      <c r="B8" s="12">
        <v>16</v>
      </c>
      <c r="C8" s="54" t="s">
        <v>10</v>
      </c>
      <c r="D8" s="54"/>
      <c r="E8" s="15">
        <f>RA!D12</f>
        <v>295141.7328</v>
      </c>
      <c r="F8" s="25">
        <f>RA!I12</f>
        <v>36161.554199999999</v>
      </c>
      <c r="G8" s="16">
        <f t="shared" si="0"/>
        <v>258980.17859999998</v>
      </c>
      <c r="H8" s="27">
        <f>RA!J12</f>
        <v>12.252267362170899</v>
      </c>
      <c r="I8" s="20">
        <f>VLOOKUP(B8,RMS!B:D,3,FALSE)</f>
        <v>295141.74198803399</v>
      </c>
      <c r="J8" s="21">
        <f>VLOOKUP(B8,RMS!B:E,4,FALSE)</f>
        <v>258980.177446154</v>
      </c>
      <c r="K8" s="22">
        <f t="shared" si="1"/>
        <v>-9.1880339896306396E-3</v>
      </c>
      <c r="L8" s="22">
        <f t="shared" si="2"/>
        <v>1.1538459802977741E-3</v>
      </c>
    </row>
    <row r="9" spans="1:12">
      <c r="A9" s="57"/>
      <c r="B9" s="12">
        <v>17</v>
      </c>
      <c r="C9" s="54" t="s">
        <v>11</v>
      </c>
      <c r="D9" s="54"/>
      <c r="E9" s="15">
        <f>RA!D13</f>
        <v>415547.93979999999</v>
      </c>
      <c r="F9" s="25">
        <f>RA!I13</f>
        <v>66635.558600000004</v>
      </c>
      <c r="G9" s="16">
        <f t="shared" si="0"/>
        <v>348912.3812</v>
      </c>
      <c r="H9" s="27">
        <f>RA!J13</f>
        <v>16.035588729442701</v>
      </c>
      <c r="I9" s="20">
        <f>VLOOKUP(B9,RMS!B:D,3,FALSE)</f>
        <v>415548.22555897402</v>
      </c>
      <c r="J9" s="21">
        <f>VLOOKUP(B9,RMS!B:E,4,FALSE)</f>
        <v>348912.38143846201</v>
      </c>
      <c r="K9" s="22">
        <f t="shared" si="1"/>
        <v>-0.2857589740306139</v>
      </c>
      <c r="L9" s="22">
        <f t="shared" si="2"/>
        <v>-2.3846200201660395E-4</v>
      </c>
    </row>
    <row r="10" spans="1:12">
      <c r="A10" s="57"/>
      <c r="B10" s="12">
        <v>18</v>
      </c>
      <c r="C10" s="54" t="s">
        <v>12</v>
      </c>
      <c r="D10" s="54"/>
      <c r="E10" s="15">
        <f>RA!D14</f>
        <v>161993.10810000001</v>
      </c>
      <c r="F10" s="25">
        <f>RA!I14</f>
        <v>14043.8735</v>
      </c>
      <c r="G10" s="16">
        <f t="shared" si="0"/>
        <v>147949.23460000003</v>
      </c>
      <c r="H10" s="27">
        <f>RA!J14</f>
        <v>8.6694265359305103</v>
      </c>
      <c r="I10" s="20">
        <f>VLOOKUP(B10,RMS!B:D,3,FALSE)</f>
        <v>161993.082400855</v>
      </c>
      <c r="J10" s="21">
        <f>VLOOKUP(B10,RMS!B:E,4,FALSE)</f>
        <v>147949.232351282</v>
      </c>
      <c r="K10" s="22">
        <f t="shared" si="1"/>
        <v>2.5699145015096292E-2</v>
      </c>
      <c r="L10" s="22">
        <f t="shared" si="2"/>
        <v>2.2487180249299854E-3</v>
      </c>
    </row>
    <row r="11" spans="1:12">
      <c r="A11" s="57"/>
      <c r="B11" s="12">
        <v>19</v>
      </c>
      <c r="C11" s="54" t="s">
        <v>13</v>
      </c>
      <c r="D11" s="54"/>
      <c r="E11" s="15">
        <f>RA!D15</f>
        <v>167189.46179999999</v>
      </c>
      <c r="F11" s="25">
        <f>RA!I15</f>
        <v>2159.8742999999999</v>
      </c>
      <c r="G11" s="16">
        <f t="shared" si="0"/>
        <v>165029.58749999999</v>
      </c>
      <c r="H11" s="27">
        <f>RA!J15</f>
        <v>1.2918722727774199</v>
      </c>
      <c r="I11" s="20">
        <f>VLOOKUP(B11,RMS!B:D,3,FALSE)</f>
        <v>167189.46086837599</v>
      </c>
      <c r="J11" s="21">
        <f>VLOOKUP(B11,RMS!B:E,4,FALSE)</f>
        <v>165029.58633846199</v>
      </c>
      <c r="K11" s="22">
        <f t="shared" si="1"/>
        <v>9.3162400298751891E-4</v>
      </c>
      <c r="L11" s="22">
        <f t="shared" si="2"/>
        <v>1.161538006272167E-3</v>
      </c>
    </row>
    <row r="12" spans="1:12">
      <c r="A12" s="57"/>
      <c r="B12" s="12">
        <v>21</v>
      </c>
      <c r="C12" s="54" t="s">
        <v>14</v>
      </c>
      <c r="D12" s="54"/>
      <c r="E12" s="15">
        <f>RA!D16</f>
        <v>467078.00530000002</v>
      </c>
      <c r="F12" s="25">
        <f>RA!I16</f>
        <v>39074.615100000003</v>
      </c>
      <c r="G12" s="16">
        <f t="shared" si="0"/>
        <v>428003.39020000002</v>
      </c>
      <c r="H12" s="27">
        <f>RA!J16</f>
        <v>8.3657578941022308</v>
      </c>
      <c r="I12" s="20">
        <f>VLOOKUP(B12,RMS!B:D,3,FALSE)</f>
        <v>467077.93310000002</v>
      </c>
      <c r="J12" s="21">
        <f>VLOOKUP(B12,RMS!B:E,4,FALSE)</f>
        <v>428003.39020000002</v>
      </c>
      <c r="K12" s="22">
        <f t="shared" si="1"/>
        <v>7.219999999506399E-2</v>
      </c>
      <c r="L12" s="22">
        <f t="shared" si="2"/>
        <v>0</v>
      </c>
    </row>
    <row r="13" spans="1:12">
      <c r="A13" s="57"/>
      <c r="B13" s="12">
        <v>22</v>
      </c>
      <c r="C13" s="54" t="s">
        <v>15</v>
      </c>
      <c r="D13" s="54"/>
      <c r="E13" s="15">
        <f>RA!D17</f>
        <v>862124.6568</v>
      </c>
      <c r="F13" s="25">
        <f>RA!I17</f>
        <v>29005.6165</v>
      </c>
      <c r="G13" s="16">
        <f t="shared" si="0"/>
        <v>833119.04029999999</v>
      </c>
      <c r="H13" s="27">
        <f>RA!J17</f>
        <v>3.3644341652008798</v>
      </c>
      <c r="I13" s="20">
        <f>VLOOKUP(B13,RMS!B:D,3,FALSE)</f>
        <v>862124.75044700899</v>
      </c>
      <c r="J13" s="21">
        <f>VLOOKUP(B13,RMS!B:E,4,FALSE)</f>
        <v>833119.04052136804</v>
      </c>
      <c r="K13" s="22">
        <f t="shared" si="1"/>
        <v>-9.3647008994594216E-2</v>
      </c>
      <c r="L13" s="22">
        <f t="shared" si="2"/>
        <v>-2.2136804182082415E-4</v>
      </c>
    </row>
    <row r="14" spans="1:12">
      <c r="A14" s="57"/>
      <c r="B14" s="12">
        <v>23</v>
      </c>
      <c r="C14" s="54" t="s">
        <v>16</v>
      </c>
      <c r="D14" s="54"/>
      <c r="E14" s="15">
        <f>RA!D18</f>
        <v>1498089.9837</v>
      </c>
      <c r="F14" s="25">
        <f>RA!I18</f>
        <v>225336.3817</v>
      </c>
      <c r="G14" s="16">
        <f t="shared" si="0"/>
        <v>1272753.602</v>
      </c>
      <c r="H14" s="27">
        <f>RA!J18</f>
        <v>15.041578553476601</v>
      </c>
      <c r="I14" s="20">
        <f>VLOOKUP(B14,RMS!B:D,3,FALSE)</f>
        <v>1498090.1674700901</v>
      </c>
      <c r="J14" s="21">
        <f>VLOOKUP(B14,RMS!B:E,4,FALSE)</f>
        <v>1272753.5979128201</v>
      </c>
      <c r="K14" s="22">
        <f t="shared" si="1"/>
        <v>-0.18377009010873735</v>
      </c>
      <c r="L14" s="22">
        <f t="shared" si="2"/>
        <v>4.0871798992156982E-3</v>
      </c>
    </row>
    <row r="15" spans="1:12">
      <c r="A15" s="57"/>
      <c r="B15" s="12">
        <v>24</v>
      </c>
      <c r="C15" s="54" t="s">
        <v>17</v>
      </c>
      <c r="D15" s="54"/>
      <c r="E15" s="15">
        <f>RA!D19</f>
        <v>578956.79370000004</v>
      </c>
      <c r="F15" s="25">
        <f>RA!I19</f>
        <v>71811.646599999993</v>
      </c>
      <c r="G15" s="16">
        <f t="shared" si="0"/>
        <v>507145.14710000006</v>
      </c>
      <c r="H15" s="27">
        <f>RA!J19</f>
        <v>12.4036279358717</v>
      </c>
      <c r="I15" s="20">
        <f>VLOOKUP(B15,RMS!B:D,3,FALSE)</f>
        <v>578956.71633162396</v>
      </c>
      <c r="J15" s="21">
        <f>VLOOKUP(B15,RMS!B:E,4,FALSE)</f>
        <v>507145.14683504298</v>
      </c>
      <c r="K15" s="22">
        <f t="shared" si="1"/>
        <v>7.7368376078084111E-2</v>
      </c>
      <c r="L15" s="22">
        <f t="shared" si="2"/>
        <v>2.6495708152651787E-4</v>
      </c>
    </row>
    <row r="16" spans="1:12">
      <c r="A16" s="57"/>
      <c r="B16" s="12">
        <v>25</v>
      </c>
      <c r="C16" s="54" t="s">
        <v>18</v>
      </c>
      <c r="D16" s="54"/>
      <c r="E16" s="15">
        <f>RA!D20</f>
        <v>587966.97270000004</v>
      </c>
      <c r="F16" s="25">
        <f>RA!I20</f>
        <v>63150.641900000002</v>
      </c>
      <c r="G16" s="16">
        <f t="shared" si="0"/>
        <v>524816.3308</v>
      </c>
      <c r="H16" s="27">
        <f>RA!J20</f>
        <v>10.7405083673333</v>
      </c>
      <c r="I16" s="20">
        <f>VLOOKUP(B16,RMS!B:D,3,FALSE)</f>
        <v>587967.0318</v>
      </c>
      <c r="J16" s="21">
        <f>VLOOKUP(B16,RMS!B:E,4,FALSE)</f>
        <v>524816.3308</v>
      </c>
      <c r="K16" s="22">
        <f t="shared" si="1"/>
        <v>-5.9099999954923987E-2</v>
      </c>
      <c r="L16" s="22">
        <f t="shared" si="2"/>
        <v>0</v>
      </c>
    </row>
    <row r="17" spans="1:12">
      <c r="A17" s="57"/>
      <c r="B17" s="12">
        <v>26</v>
      </c>
      <c r="C17" s="54" t="s">
        <v>19</v>
      </c>
      <c r="D17" s="54"/>
      <c r="E17" s="15">
        <f>RA!D21</f>
        <v>371357.64630000002</v>
      </c>
      <c r="F17" s="25">
        <f>RA!I21</f>
        <v>42945.189700000003</v>
      </c>
      <c r="G17" s="16">
        <f t="shared" si="0"/>
        <v>328412.45660000003</v>
      </c>
      <c r="H17" s="27">
        <f>RA!J21</f>
        <v>11.5643747012838</v>
      </c>
      <c r="I17" s="20">
        <f>VLOOKUP(B17,RMS!B:D,3,FALSE)</f>
        <v>371357.54123426398</v>
      </c>
      <c r="J17" s="21">
        <f>VLOOKUP(B17,RMS!B:E,4,FALSE)</f>
        <v>328412.45647569798</v>
      </c>
      <c r="K17" s="22">
        <f t="shared" si="1"/>
        <v>0.10506573604652658</v>
      </c>
      <c r="L17" s="22">
        <f t="shared" si="2"/>
        <v>1.2430205242708325E-4</v>
      </c>
    </row>
    <row r="18" spans="1:12">
      <c r="A18" s="57"/>
      <c r="B18" s="12">
        <v>27</v>
      </c>
      <c r="C18" s="54" t="s">
        <v>20</v>
      </c>
      <c r="D18" s="54"/>
      <c r="E18" s="15">
        <f>RA!D22</f>
        <v>952775.37459999998</v>
      </c>
      <c r="F18" s="25">
        <f>RA!I22</f>
        <v>125532.65579999999</v>
      </c>
      <c r="G18" s="16">
        <f t="shared" si="0"/>
        <v>827242.71880000003</v>
      </c>
      <c r="H18" s="27">
        <f>RA!J22</f>
        <v>13.175472325016999</v>
      </c>
      <c r="I18" s="20">
        <f>VLOOKUP(B18,RMS!B:D,3,FALSE)</f>
        <v>952775.50670000003</v>
      </c>
      <c r="J18" s="21">
        <f>VLOOKUP(B18,RMS!B:E,4,FALSE)</f>
        <v>827242.71829999995</v>
      </c>
      <c r="K18" s="22">
        <f t="shared" si="1"/>
        <v>-0.1321000000461936</v>
      </c>
      <c r="L18" s="22">
        <f t="shared" si="2"/>
        <v>5.0000008195638657E-4</v>
      </c>
    </row>
    <row r="19" spans="1:12">
      <c r="A19" s="57"/>
      <c r="B19" s="12">
        <v>29</v>
      </c>
      <c r="C19" s="54" t="s">
        <v>21</v>
      </c>
      <c r="D19" s="54"/>
      <c r="E19" s="15">
        <f>RA!D23</f>
        <v>2081230.3104999999</v>
      </c>
      <c r="F19" s="25">
        <f>RA!I23</f>
        <v>211067.32310000001</v>
      </c>
      <c r="G19" s="16">
        <f t="shared" si="0"/>
        <v>1870162.9874</v>
      </c>
      <c r="H19" s="27">
        <f>RA!J23</f>
        <v>10.1414688242404</v>
      </c>
      <c r="I19" s="20">
        <f>VLOOKUP(B19,RMS!B:D,3,FALSE)</f>
        <v>2081231.1811299101</v>
      </c>
      <c r="J19" s="21">
        <f>VLOOKUP(B19,RMS!B:E,4,FALSE)</f>
        <v>1870163.02783675</v>
      </c>
      <c r="K19" s="22">
        <f t="shared" si="1"/>
        <v>-0.87062991014681756</v>
      </c>
      <c r="L19" s="22">
        <f t="shared" si="2"/>
        <v>-4.043675004504621E-2</v>
      </c>
    </row>
    <row r="20" spans="1:12">
      <c r="A20" s="57"/>
      <c r="B20" s="12">
        <v>31</v>
      </c>
      <c r="C20" s="54" t="s">
        <v>22</v>
      </c>
      <c r="D20" s="54"/>
      <c r="E20" s="15">
        <f>RA!D24</f>
        <v>233739.64019999999</v>
      </c>
      <c r="F20" s="25">
        <f>RA!I24</f>
        <v>42746.144800000002</v>
      </c>
      <c r="G20" s="16">
        <f t="shared" si="0"/>
        <v>190993.49539999999</v>
      </c>
      <c r="H20" s="27">
        <f>RA!J24</f>
        <v>18.287931291168299</v>
      </c>
      <c r="I20" s="20">
        <f>VLOOKUP(B20,RMS!B:D,3,FALSE)</f>
        <v>233739.61218373801</v>
      </c>
      <c r="J20" s="21">
        <f>VLOOKUP(B20,RMS!B:E,4,FALSE)</f>
        <v>190993.48315070401</v>
      </c>
      <c r="K20" s="22">
        <f t="shared" si="1"/>
        <v>2.8016261989250779E-2</v>
      </c>
      <c r="L20" s="22">
        <f t="shared" si="2"/>
        <v>1.2249295978108421E-2</v>
      </c>
    </row>
    <row r="21" spans="1:12">
      <c r="A21" s="57"/>
      <c r="B21" s="12">
        <v>32</v>
      </c>
      <c r="C21" s="54" t="s">
        <v>23</v>
      </c>
      <c r="D21" s="54"/>
      <c r="E21" s="15">
        <f>RA!D25</f>
        <v>250894.23740000001</v>
      </c>
      <c r="F21" s="25">
        <f>RA!I25</f>
        <v>19128.3897</v>
      </c>
      <c r="G21" s="16">
        <f t="shared" si="0"/>
        <v>231765.84770000001</v>
      </c>
      <c r="H21" s="27">
        <f>RA!J25</f>
        <v>7.6240849125217904</v>
      </c>
      <c r="I21" s="20">
        <f>VLOOKUP(B21,RMS!B:D,3,FALSE)</f>
        <v>250894.24049369199</v>
      </c>
      <c r="J21" s="21">
        <f>VLOOKUP(B21,RMS!B:E,4,FALSE)</f>
        <v>231765.85475666201</v>
      </c>
      <c r="K21" s="22">
        <f t="shared" si="1"/>
        <v>-3.0936919793020934E-3</v>
      </c>
      <c r="L21" s="22">
        <f t="shared" si="2"/>
        <v>-7.0566619979217649E-3</v>
      </c>
    </row>
    <row r="22" spans="1:12">
      <c r="A22" s="57"/>
      <c r="B22" s="12">
        <v>33</v>
      </c>
      <c r="C22" s="54" t="s">
        <v>24</v>
      </c>
      <c r="D22" s="54"/>
      <c r="E22" s="15">
        <f>RA!D26</f>
        <v>392128.68190000003</v>
      </c>
      <c r="F22" s="25">
        <f>RA!I26</f>
        <v>72431.560899999997</v>
      </c>
      <c r="G22" s="16">
        <f t="shared" si="0"/>
        <v>319697.12100000004</v>
      </c>
      <c r="H22" s="27">
        <f>RA!J26</f>
        <v>18.471375403871001</v>
      </c>
      <c r="I22" s="20">
        <f>VLOOKUP(B22,RMS!B:D,3,FALSE)</f>
        <v>392128.67971678398</v>
      </c>
      <c r="J22" s="21">
        <f>VLOOKUP(B22,RMS!B:E,4,FALSE)</f>
        <v>319697.140978501</v>
      </c>
      <c r="K22" s="22">
        <f t="shared" si="1"/>
        <v>2.1832160418853164E-3</v>
      </c>
      <c r="L22" s="22">
        <f t="shared" si="2"/>
        <v>-1.9978500960860401E-2</v>
      </c>
    </row>
    <row r="23" spans="1:12">
      <c r="A23" s="57"/>
      <c r="B23" s="12">
        <v>34</v>
      </c>
      <c r="C23" s="54" t="s">
        <v>25</v>
      </c>
      <c r="D23" s="54"/>
      <c r="E23" s="15">
        <f>RA!D27</f>
        <v>225168.9038</v>
      </c>
      <c r="F23" s="25">
        <f>RA!I27</f>
        <v>66891.429099999994</v>
      </c>
      <c r="G23" s="16">
        <f t="shared" si="0"/>
        <v>158277.47470000002</v>
      </c>
      <c r="H23" s="27">
        <f>RA!J27</f>
        <v>29.707223320416599</v>
      </c>
      <c r="I23" s="20">
        <f>VLOOKUP(B23,RMS!B:D,3,FALSE)</f>
        <v>225168.87624710699</v>
      </c>
      <c r="J23" s="21">
        <f>VLOOKUP(B23,RMS!B:E,4,FALSE)</f>
        <v>158277.480925779</v>
      </c>
      <c r="K23" s="22">
        <f t="shared" si="1"/>
        <v>2.7552893006941304E-2</v>
      </c>
      <c r="L23" s="22">
        <f t="shared" si="2"/>
        <v>-6.2257789832074195E-3</v>
      </c>
    </row>
    <row r="24" spans="1:12">
      <c r="A24" s="57"/>
      <c r="B24" s="12">
        <v>35</v>
      </c>
      <c r="C24" s="54" t="s">
        <v>26</v>
      </c>
      <c r="D24" s="54"/>
      <c r="E24" s="15">
        <f>RA!D28</f>
        <v>674952.56969999999</v>
      </c>
      <c r="F24" s="25">
        <f>RA!I28</f>
        <v>62392.328200000004</v>
      </c>
      <c r="G24" s="16">
        <f t="shared" si="0"/>
        <v>612560.2415</v>
      </c>
      <c r="H24" s="27">
        <f>RA!J28</f>
        <v>9.2439574276651602</v>
      </c>
      <c r="I24" s="20">
        <f>VLOOKUP(B24,RMS!B:D,3,FALSE)</f>
        <v>674952.56883628306</v>
      </c>
      <c r="J24" s="21">
        <f>VLOOKUP(B24,RMS!B:E,4,FALSE)</f>
        <v>612560.23529533797</v>
      </c>
      <c r="K24" s="22">
        <f t="shared" si="1"/>
        <v>8.6371693760156631E-4</v>
      </c>
      <c r="L24" s="22">
        <f t="shared" si="2"/>
        <v>6.2046620296314359E-3</v>
      </c>
    </row>
    <row r="25" spans="1:12">
      <c r="A25" s="57"/>
      <c r="B25" s="12">
        <v>36</v>
      </c>
      <c r="C25" s="54" t="s">
        <v>27</v>
      </c>
      <c r="D25" s="54"/>
      <c r="E25" s="15">
        <f>RA!D29</f>
        <v>754571.21790000005</v>
      </c>
      <c r="F25" s="25">
        <f>RA!I29</f>
        <v>144049.17019999999</v>
      </c>
      <c r="G25" s="16">
        <f t="shared" si="0"/>
        <v>610522.0477</v>
      </c>
      <c r="H25" s="27">
        <f>RA!J29</f>
        <v>19.0902020621585</v>
      </c>
      <c r="I25" s="20">
        <f>VLOOKUP(B25,RMS!B:D,3,FALSE)</f>
        <v>754571.21605221205</v>
      </c>
      <c r="J25" s="21">
        <f>VLOOKUP(B25,RMS!B:E,4,FALSE)</f>
        <v>610522.02730392397</v>
      </c>
      <c r="K25" s="22">
        <f t="shared" si="1"/>
        <v>1.84778799302876E-3</v>
      </c>
      <c r="L25" s="22">
        <f t="shared" si="2"/>
        <v>2.0396076026372612E-2</v>
      </c>
    </row>
    <row r="26" spans="1:12">
      <c r="A26" s="57"/>
      <c r="B26" s="12">
        <v>37</v>
      </c>
      <c r="C26" s="54" t="s">
        <v>28</v>
      </c>
      <c r="D26" s="54"/>
      <c r="E26" s="15">
        <f>RA!D30</f>
        <v>673493.60800000001</v>
      </c>
      <c r="F26" s="25">
        <f>RA!I30</f>
        <v>105636.2631</v>
      </c>
      <c r="G26" s="16">
        <f t="shared" si="0"/>
        <v>567857.34490000003</v>
      </c>
      <c r="H26" s="27">
        <f>RA!J30</f>
        <v>15.6848204415327</v>
      </c>
      <c r="I26" s="20">
        <f>VLOOKUP(B26,RMS!B:D,3,FALSE)</f>
        <v>673493.61881858401</v>
      </c>
      <c r="J26" s="21">
        <f>VLOOKUP(B26,RMS!B:E,4,FALSE)</f>
        <v>567857.34015896404</v>
      </c>
      <c r="K26" s="22">
        <f t="shared" si="1"/>
        <v>-1.081858400721103E-2</v>
      </c>
      <c r="L26" s="22">
        <f t="shared" si="2"/>
        <v>4.7410359838977456E-3</v>
      </c>
    </row>
    <row r="27" spans="1:12">
      <c r="A27" s="57"/>
      <c r="B27" s="12">
        <v>38</v>
      </c>
      <c r="C27" s="54" t="s">
        <v>29</v>
      </c>
      <c r="D27" s="54"/>
      <c r="E27" s="15">
        <f>RA!D31</f>
        <v>442565.40090000001</v>
      </c>
      <c r="F27" s="25">
        <f>RA!I31</f>
        <v>45744.789199999999</v>
      </c>
      <c r="G27" s="16">
        <f t="shared" si="0"/>
        <v>396820.61170000001</v>
      </c>
      <c r="H27" s="27">
        <f>RA!J31</f>
        <v>10.3362777810858</v>
      </c>
      <c r="I27" s="20">
        <f>VLOOKUP(B27,RMS!B:D,3,FALSE)</f>
        <v>442565.40957787598</v>
      </c>
      <c r="J27" s="21">
        <f>VLOOKUP(B27,RMS!B:E,4,FALSE)</f>
        <v>396820.63893008803</v>
      </c>
      <c r="K27" s="22">
        <f t="shared" si="1"/>
        <v>-8.677875972352922E-3</v>
      </c>
      <c r="L27" s="22">
        <f t="shared" si="2"/>
        <v>-2.7230088016949594E-2</v>
      </c>
    </row>
    <row r="28" spans="1:12">
      <c r="A28" s="57"/>
      <c r="B28" s="12">
        <v>39</v>
      </c>
      <c r="C28" s="54" t="s">
        <v>30</v>
      </c>
      <c r="D28" s="54"/>
      <c r="E28" s="15">
        <f>RA!D32</f>
        <v>131520.15669999999</v>
      </c>
      <c r="F28" s="25">
        <f>RA!I32</f>
        <v>36295.653899999998</v>
      </c>
      <c r="G28" s="16">
        <f t="shared" si="0"/>
        <v>95224.502799999987</v>
      </c>
      <c r="H28" s="27">
        <f>RA!J32</f>
        <v>27.597027566497701</v>
      </c>
      <c r="I28" s="20">
        <f>VLOOKUP(B28,RMS!B:D,3,FALSE)</f>
        <v>131520.10267823201</v>
      </c>
      <c r="J28" s="21">
        <f>VLOOKUP(B28,RMS!B:E,4,FALSE)</f>
        <v>95224.481717437695</v>
      </c>
      <c r="K28" s="22">
        <f t="shared" si="1"/>
        <v>5.4021767980884761E-2</v>
      </c>
      <c r="L28" s="22">
        <f t="shared" si="2"/>
        <v>2.1082562292576768E-2</v>
      </c>
    </row>
    <row r="29" spans="1:12">
      <c r="A29" s="57"/>
      <c r="B29" s="12">
        <v>40</v>
      </c>
      <c r="C29" s="54" t="s">
        <v>31</v>
      </c>
      <c r="D29" s="54"/>
      <c r="E29" s="15">
        <f>RA!D33</f>
        <v>-37.606499999999997</v>
      </c>
      <c r="F29" s="25">
        <f>RA!I33</f>
        <v>11.9503</v>
      </c>
      <c r="G29" s="16">
        <f t="shared" si="0"/>
        <v>-49.556799999999996</v>
      </c>
      <c r="H29" s="27">
        <f>RA!J33</f>
        <v>-31.777219363673801</v>
      </c>
      <c r="I29" s="20">
        <f>VLOOKUP(B29,RMS!B:D,3,FALSE)</f>
        <v>-37.606699999999996</v>
      </c>
      <c r="J29" s="21">
        <f>VLOOKUP(B29,RMS!B:E,4,FALSE)</f>
        <v>-49.556800000000003</v>
      </c>
      <c r="K29" s="22">
        <f t="shared" si="1"/>
        <v>1.9999999999953388E-4</v>
      </c>
      <c r="L29" s="22">
        <f t="shared" si="2"/>
        <v>0</v>
      </c>
    </row>
    <row r="30" spans="1:12">
      <c r="A30" s="57"/>
      <c r="B30" s="12">
        <v>41</v>
      </c>
      <c r="C30" s="54" t="s">
        <v>40</v>
      </c>
      <c r="D30" s="5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7"/>
      <c r="B31" s="12">
        <v>42</v>
      </c>
      <c r="C31" s="54" t="s">
        <v>32</v>
      </c>
      <c r="D31" s="54"/>
      <c r="E31" s="15">
        <f>RA!D35</f>
        <v>88868.6057</v>
      </c>
      <c r="F31" s="25">
        <f>RA!I35</f>
        <v>8616.3469000000005</v>
      </c>
      <c r="G31" s="16">
        <f t="shared" si="0"/>
        <v>80252.258799999996</v>
      </c>
      <c r="H31" s="27">
        <f>RA!J35</f>
        <v>9.6956026620770999</v>
      </c>
      <c r="I31" s="20">
        <f>VLOOKUP(B31,RMS!B:D,3,FALSE)</f>
        <v>88868.605599999995</v>
      </c>
      <c r="J31" s="21">
        <f>VLOOKUP(B31,RMS!B:E,4,FALSE)</f>
        <v>80252.255399999995</v>
      </c>
      <c r="K31" s="22">
        <f t="shared" si="1"/>
        <v>1.0000000474974513E-4</v>
      </c>
      <c r="L31" s="22">
        <f t="shared" si="2"/>
        <v>3.4000000014202669E-3</v>
      </c>
    </row>
    <row r="32" spans="1:12">
      <c r="A32" s="57"/>
      <c r="B32" s="12">
        <v>71</v>
      </c>
      <c r="C32" s="54" t="s">
        <v>41</v>
      </c>
      <c r="D32" s="5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7"/>
      <c r="B33" s="12">
        <v>72</v>
      </c>
      <c r="C33" s="54" t="s">
        <v>42</v>
      </c>
      <c r="D33" s="5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7"/>
      <c r="B34" s="12">
        <v>73</v>
      </c>
      <c r="C34" s="54" t="s">
        <v>43</v>
      </c>
      <c r="D34" s="5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7"/>
      <c r="B35" s="12">
        <v>75</v>
      </c>
      <c r="C35" s="54" t="s">
        <v>33</v>
      </c>
      <c r="D35" s="54"/>
      <c r="E35" s="15">
        <f>RA!D39</f>
        <v>248379.31580000001</v>
      </c>
      <c r="F35" s="25">
        <f>RA!I39</f>
        <v>12602.947099999999</v>
      </c>
      <c r="G35" s="16">
        <f t="shared" si="0"/>
        <v>235776.36870000002</v>
      </c>
      <c r="H35" s="27">
        <f>RA!J39</f>
        <v>5.0740727179344303</v>
      </c>
      <c r="I35" s="20">
        <f>VLOOKUP(B35,RMS!B:D,3,FALSE)</f>
        <v>248379.31623931599</v>
      </c>
      <c r="J35" s="21">
        <f>VLOOKUP(B35,RMS!B:E,4,FALSE)</f>
        <v>235776.367606838</v>
      </c>
      <c r="K35" s="22">
        <f t="shared" si="1"/>
        <v>-4.3931597610935569E-4</v>
      </c>
      <c r="L35" s="22">
        <f t="shared" si="2"/>
        <v>1.0931620199698955E-3</v>
      </c>
    </row>
    <row r="36" spans="1:12">
      <c r="A36" s="57"/>
      <c r="B36" s="12">
        <v>76</v>
      </c>
      <c r="C36" s="54" t="s">
        <v>34</v>
      </c>
      <c r="D36" s="54"/>
      <c r="E36" s="15">
        <f>RA!D40</f>
        <v>512219.81670000002</v>
      </c>
      <c r="F36" s="25">
        <f>RA!I40</f>
        <v>37779.218699999998</v>
      </c>
      <c r="G36" s="16">
        <f t="shared" si="0"/>
        <v>474440.598</v>
      </c>
      <c r="H36" s="27">
        <f>RA!J40</f>
        <v>7.3755870952815501</v>
      </c>
      <c r="I36" s="20">
        <f>VLOOKUP(B36,RMS!B:D,3,FALSE)</f>
        <v>512219.80878803402</v>
      </c>
      <c r="J36" s="21">
        <f>VLOOKUP(B36,RMS!B:E,4,FALSE)</f>
        <v>474440.60135982902</v>
      </c>
      <c r="K36" s="22">
        <f t="shared" si="1"/>
        <v>7.911966007668525E-3</v>
      </c>
      <c r="L36" s="22">
        <f t="shared" si="2"/>
        <v>-3.3598290174268186E-3</v>
      </c>
    </row>
    <row r="37" spans="1:12">
      <c r="A37" s="57"/>
      <c r="B37" s="12">
        <v>77</v>
      </c>
      <c r="C37" s="54" t="s">
        <v>44</v>
      </c>
      <c r="D37" s="5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7"/>
      <c r="B38" s="12">
        <v>78</v>
      </c>
      <c r="C38" s="54" t="s">
        <v>45</v>
      </c>
      <c r="D38" s="5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7"/>
      <c r="B39" s="12">
        <v>99</v>
      </c>
      <c r="C39" s="54" t="s">
        <v>35</v>
      </c>
      <c r="D39" s="54"/>
      <c r="E39" s="15">
        <f>RA!D43</f>
        <v>24965.314299999998</v>
      </c>
      <c r="F39" s="25">
        <f>RA!I43</f>
        <v>4280.9844000000003</v>
      </c>
      <c r="G39" s="16">
        <f t="shared" si="0"/>
        <v>20684.329899999997</v>
      </c>
      <c r="H39" s="27">
        <f>RA!J43</f>
        <v>17.147728839127801</v>
      </c>
      <c r="I39" s="20">
        <f>VLOOKUP(B39,RMS!B:D,3,FALSE)</f>
        <v>24965.313970198898</v>
      </c>
      <c r="J39" s="21">
        <f>VLOOKUP(B39,RMS!B:E,4,FALSE)</f>
        <v>20684.329763255399</v>
      </c>
      <c r="K39" s="22">
        <f t="shared" si="1"/>
        <v>3.2980109972413629E-4</v>
      </c>
      <c r="L39" s="22">
        <f t="shared" si="2"/>
        <v>1.36744598421501E-4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/>
  <cols>
    <col min="1" max="1" width="8.140625" style="46" customWidth="1"/>
    <col min="2" max="3" width="9.140625" style="46"/>
    <col min="4" max="5" width="12.28515625" style="46" bestFit="1" customWidth="1"/>
    <col min="6" max="7" width="13.140625" style="46" bestFit="1" customWidth="1"/>
    <col min="8" max="8" width="9.5703125" style="46" bestFit="1" customWidth="1"/>
    <col min="9" max="9" width="13.140625" style="46" bestFit="1" customWidth="1"/>
    <col min="10" max="10" width="9.5703125" style="46" bestFit="1" customWidth="1"/>
    <col min="11" max="11" width="13.140625" style="46" bestFit="1" customWidth="1"/>
    <col min="12" max="12" width="11.28515625" style="46" bestFit="1" customWidth="1"/>
    <col min="13" max="13" width="13.140625" style="46" bestFit="1" customWidth="1"/>
    <col min="14" max="15" width="14.85546875" style="46" bestFit="1" customWidth="1"/>
    <col min="16" max="17" width="9.85546875" style="46" bestFit="1" customWidth="1"/>
    <col min="18" max="18" width="11.28515625" style="46" bestFit="1" customWidth="1"/>
    <col min="19" max="20" width="9.5703125" style="46" bestFit="1" customWidth="1"/>
    <col min="21" max="21" width="11.28515625" style="46" bestFit="1" customWidth="1"/>
    <col min="22" max="22" width="36.5703125" style="46" bestFit="1" customWidth="1"/>
    <col min="23" max="16384" width="9.140625" style="46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0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0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47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31"/>
      <c r="B5" s="32"/>
      <c r="C5" s="48"/>
      <c r="D5" s="49" t="s">
        <v>0</v>
      </c>
      <c r="E5" s="49" t="s">
        <v>56</v>
      </c>
      <c r="F5" s="49" t="s">
        <v>57</v>
      </c>
      <c r="G5" s="49" t="s">
        <v>58</v>
      </c>
      <c r="H5" s="49" t="s">
        <v>59</v>
      </c>
      <c r="I5" s="49" t="s">
        <v>1</v>
      </c>
      <c r="J5" s="49" t="s">
        <v>2</v>
      </c>
      <c r="K5" s="49" t="s">
        <v>60</v>
      </c>
      <c r="L5" s="49" t="s">
        <v>61</v>
      </c>
      <c r="M5" s="49" t="s">
        <v>62</v>
      </c>
      <c r="N5" s="49" t="s">
        <v>63</v>
      </c>
      <c r="O5" s="49" t="s">
        <v>64</v>
      </c>
      <c r="P5" s="49" t="s">
        <v>65</v>
      </c>
      <c r="Q5" s="49" t="s">
        <v>66</v>
      </c>
      <c r="R5" s="49" t="s">
        <v>67</v>
      </c>
      <c r="S5" s="49" t="s">
        <v>68</v>
      </c>
      <c r="T5" s="49" t="s">
        <v>69</v>
      </c>
      <c r="U5" s="50" t="s">
        <v>70</v>
      </c>
    </row>
    <row r="6" spans="1:23" ht="12" thickBot="1">
      <c r="A6" s="51" t="s">
        <v>3</v>
      </c>
      <c r="B6" s="61" t="s">
        <v>4</v>
      </c>
      <c r="C6" s="6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63" t="s">
        <v>5</v>
      </c>
      <c r="B7" s="64"/>
      <c r="C7" s="65"/>
      <c r="D7" s="33">
        <v>14102681.519099999</v>
      </c>
      <c r="E7" s="33">
        <v>18684079.838199999</v>
      </c>
      <c r="F7" s="34">
        <v>75.479668472978602</v>
      </c>
      <c r="G7" s="33">
        <v>15953135.6613</v>
      </c>
      <c r="H7" s="34">
        <v>-11.599313022134799</v>
      </c>
      <c r="I7" s="33">
        <v>1715988.4742999999</v>
      </c>
      <c r="J7" s="34">
        <v>12.167816964284</v>
      </c>
      <c r="K7" s="33">
        <v>2325240.7533</v>
      </c>
      <c r="L7" s="34">
        <v>14.575446499465899</v>
      </c>
      <c r="M7" s="34">
        <v>-0.26201685917268702</v>
      </c>
      <c r="N7" s="33">
        <v>390596735.4418</v>
      </c>
      <c r="O7" s="33">
        <v>1434542445.757</v>
      </c>
      <c r="P7" s="33">
        <v>785048</v>
      </c>
      <c r="Q7" s="33">
        <v>840164</v>
      </c>
      <c r="R7" s="34">
        <v>-6.5601477806713904</v>
      </c>
      <c r="S7" s="33">
        <v>17.964100945547301</v>
      </c>
      <c r="T7" s="33">
        <v>18.397515029208598</v>
      </c>
      <c r="U7" s="35">
        <v>-2.4126678255431502</v>
      </c>
    </row>
    <row r="8" spans="1:23" ht="12" thickBot="1">
      <c r="A8" s="66">
        <v>41688</v>
      </c>
      <c r="B8" s="69" t="s">
        <v>6</v>
      </c>
      <c r="C8" s="70"/>
      <c r="D8" s="36">
        <v>665910.44579999999</v>
      </c>
      <c r="E8" s="36">
        <v>833694.04180000001</v>
      </c>
      <c r="F8" s="37">
        <v>79.874679728099693</v>
      </c>
      <c r="G8" s="36">
        <v>618088.88199999998</v>
      </c>
      <c r="H8" s="37">
        <v>7.7370043682487797</v>
      </c>
      <c r="I8" s="36">
        <v>56460.784099999997</v>
      </c>
      <c r="J8" s="37">
        <v>8.47873530984638</v>
      </c>
      <c r="K8" s="36">
        <v>176358.4994</v>
      </c>
      <c r="L8" s="37">
        <v>28.532870358279599</v>
      </c>
      <c r="M8" s="37">
        <v>-0.67985220847257899</v>
      </c>
      <c r="N8" s="36">
        <v>15712557.932800001</v>
      </c>
      <c r="O8" s="36">
        <v>57616053.571699999</v>
      </c>
      <c r="P8" s="36">
        <v>28115</v>
      </c>
      <c r="Q8" s="36">
        <v>35461</v>
      </c>
      <c r="R8" s="37">
        <v>-20.7157158568568</v>
      </c>
      <c r="S8" s="36">
        <v>23.685237268362101</v>
      </c>
      <c r="T8" s="36">
        <v>24.542595036801</v>
      </c>
      <c r="U8" s="39">
        <v>-3.61979809923263</v>
      </c>
    </row>
    <row r="9" spans="1:23" ht="12" thickBot="1">
      <c r="A9" s="67"/>
      <c r="B9" s="69" t="s">
        <v>7</v>
      </c>
      <c r="C9" s="70"/>
      <c r="D9" s="36">
        <v>122465.6578</v>
      </c>
      <c r="E9" s="36">
        <v>128956.13069999999</v>
      </c>
      <c r="F9" s="37">
        <v>94.966914046840301</v>
      </c>
      <c r="G9" s="36">
        <v>173248.454</v>
      </c>
      <c r="H9" s="37">
        <v>-29.312120845822999</v>
      </c>
      <c r="I9" s="36">
        <v>26152.4388</v>
      </c>
      <c r="J9" s="37">
        <v>21.354916365786298</v>
      </c>
      <c r="K9" s="36">
        <v>40154.445800000001</v>
      </c>
      <c r="L9" s="37">
        <v>23.177376116729999</v>
      </c>
      <c r="M9" s="37">
        <v>-0.348703779146667</v>
      </c>
      <c r="N9" s="36">
        <v>4518846.9901999999</v>
      </c>
      <c r="O9" s="36">
        <v>9943203.6745999996</v>
      </c>
      <c r="P9" s="36">
        <v>7175</v>
      </c>
      <c r="Q9" s="36">
        <v>10347</v>
      </c>
      <c r="R9" s="37">
        <v>-30.656228858606401</v>
      </c>
      <c r="S9" s="36">
        <v>17.068384362369301</v>
      </c>
      <c r="T9" s="36">
        <v>19.2765233980864</v>
      </c>
      <c r="U9" s="39">
        <v>-12.9370126008256</v>
      </c>
    </row>
    <row r="10" spans="1:23" ht="12" thickBot="1">
      <c r="A10" s="67"/>
      <c r="B10" s="69" t="s">
        <v>8</v>
      </c>
      <c r="C10" s="70"/>
      <c r="D10" s="36">
        <v>112153.4782</v>
      </c>
      <c r="E10" s="36">
        <v>100850.0837</v>
      </c>
      <c r="F10" s="37">
        <v>111.20811613168701</v>
      </c>
      <c r="G10" s="36">
        <v>202690.0006</v>
      </c>
      <c r="H10" s="37">
        <v>-44.667483414078198</v>
      </c>
      <c r="I10" s="36">
        <v>29310.215199999999</v>
      </c>
      <c r="J10" s="37">
        <v>26.134022475639998</v>
      </c>
      <c r="K10" s="36">
        <v>60096.637600000002</v>
      </c>
      <c r="L10" s="37">
        <v>29.649532498940701</v>
      </c>
      <c r="M10" s="37">
        <v>-0.51228194503846902</v>
      </c>
      <c r="N10" s="36">
        <v>5758996.5334999999</v>
      </c>
      <c r="O10" s="36">
        <v>14836106.513599999</v>
      </c>
      <c r="P10" s="36">
        <v>85434</v>
      </c>
      <c r="Q10" s="36">
        <v>92195</v>
      </c>
      <c r="R10" s="37">
        <v>-7.3333694885839904</v>
      </c>
      <c r="S10" s="36">
        <v>1.3127499379638099</v>
      </c>
      <c r="T10" s="36">
        <v>1.5805011139432701</v>
      </c>
      <c r="U10" s="39">
        <v>-20.396205570938299</v>
      </c>
    </row>
    <row r="11" spans="1:23" ht="12" thickBot="1">
      <c r="A11" s="67"/>
      <c r="B11" s="69" t="s">
        <v>9</v>
      </c>
      <c r="C11" s="70"/>
      <c r="D11" s="36">
        <v>109270.08869999999</v>
      </c>
      <c r="E11" s="36">
        <v>73429.315799999997</v>
      </c>
      <c r="F11" s="37">
        <v>148.809896305748</v>
      </c>
      <c r="G11" s="36">
        <v>67849.584600000002</v>
      </c>
      <c r="H11" s="37">
        <v>61.047542655110099</v>
      </c>
      <c r="I11" s="36">
        <v>18532.9287</v>
      </c>
      <c r="J11" s="37">
        <v>16.960660433691</v>
      </c>
      <c r="K11" s="36">
        <v>15959.368399999999</v>
      </c>
      <c r="L11" s="37">
        <v>23.521689180688099</v>
      </c>
      <c r="M11" s="37">
        <v>0.16125702693848501</v>
      </c>
      <c r="N11" s="36">
        <v>2064226.8681000001</v>
      </c>
      <c r="O11" s="36">
        <v>6245722.8332000002</v>
      </c>
      <c r="P11" s="36">
        <v>4734</v>
      </c>
      <c r="Q11" s="36">
        <v>4832</v>
      </c>
      <c r="R11" s="37">
        <v>-2.0281456953642398</v>
      </c>
      <c r="S11" s="36">
        <v>23.0819790240811</v>
      </c>
      <c r="T11" s="36">
        <v>30.9286161630795</v>
      </c>
      <c r="U11" s="39">
        <v>-33.994646346450899</v>
      </c>
    </row>
    <row r="12" spans="1:23" ht="12" thickBot="1">
      <c r="A12" s="67"/>
      <c r="B12" s="69" t="s">
        <v>10</v>
      </c>
      <c r="C12" s="70"/>
      <c r="D12" s="36">
        <v>295141.7328</v>
      </c>
      <c r="E12" s="36">
        <v>242417.02830000001</v>
      </c>
      <c r="F12" s="37">
        <v>121.749587836194</v>
      </c>
      <c r="G12" s="36">
        <v>158366.12479999999</v>
      </c>
      <c r="H12" s="37">
        <v>86.366707635697594</v>
      </c>
      <c r="I12" s="36">
        <v>36161.554199999999</v>
      </c>
      <c r="J12" s="37">
        <v>12.252267362170899</v>
      </c>
      <c r="K12" s="36">
        <v>21469.5393</v>
      </c>
      <c r="L12" s="37">
        <v>13.556901343083201</v>
      </c>
      <c r="M12" s="37">
        <v>0.68431905755891098</v>
      </c>
      <c r="N12" s="36">
        <v>4754344.3442000002</v>
      </c>
      <c r="O12" s="36">
        <v>17284836.598900001</v>
      </c>
      <c r="P12" s="36">
        <v>2788</v>
      </c>
      <c r="Q12" s="36">
        <v>3163</v>
      </c>
      <c r="R12" s="37">
        <v>-11.8558330698704</v>
      </c>
      <c r="S12" s="36">
        <v>105.861453658537</v>
      </c>
      <c r="T12" s="36">
        <v>97.638849478343403</v>
      </c>
      <c r="U12" s="39">
        <v>7.76732596806748</v>
      </c>
    </row>
    <row r="13" spans="1:23" ht="12" thickBot="1">
      <c r="A13" s="67"/>
      <c r="B13" s="69" t="s">
        <v>11</v>
      </c>
      <c r="C13" s="70"/>
      <c r="D13" s="36">
        <v>415547.93979999999</v>
      </c>
      <c r="E13" s="36">
        <v>387009.2831</v>
      </c>
      <c r="F13" s="37">
        <v>107.374153010336</v>
      </c>
      <c r="G13" s="36">
        <v>391324.81439999997</v>
      </c>
      <c r="H13" s="37">
        <v>6.1900305088345302</v>
      </c>
      <c r="I13" s="36">
        <v>66635.558600000004</v>
      </c>
      <c r="J13" s="37">
        <v>16.035588729442701</v>
      </c>
      <c r="K13" s="36">
        <v>55391.010199999997</v>
      </c>
      <c r="L13" s="37">
        <v>14.1547400424705</v>
      </c>
      <c r="M13" s="37">
        <v>0.20300312919730801</v>
      </c>
      <c r="N13" s="36">
        <v>8926664.3158</v>
      </c>
      <c r="O13" s="36">
        <v>26951624.746800002</v>
      </c>
      <c r="P13" s="36">
        <v>14417</v>
      </c>
      <c r="Q13" s="36">
        <v>16261</v>
      </c>
      <c r="R13" s="37">
        <v>-11.340015989176599</v>
      </c>
      <c r="S13" s="36">
        <v>28.823468114032099</v>
      </c>
      <c r="T13" s="36">
        <v>28.188469085542099</v>
      </c>
      <c r="U13" s="39">
        <v>2.2030625391009702</v>
      </c>
    </row>
    <row r="14" spans="1:23" ht="12" thickBot="1">
      <c r="A14" s="67"/>
      <c r="B14" s="69" t="s">
        <v>12</v>
      </c>
      <c r="C14" s="70"/>
      <c r="D14" s="36">
        <v>161993.10810000001</v>
      </c>
      <c r="E14" s="36">
        <v>104963.70540000001</v>
      </c>
      <c r="F14" s="37">
        <v>154.33249758349299</v>
      </c>
      <c r="G14" s="36">
        <v>144312.9051</v>
      </c>
      <c r="H14" s="37">
        <v>12.251297268077799</v>
      </c>
      <c r="I14" s="36">
        <v>14043.8735</v>
      </c>
      <c r="J14" s="37">
        <v>8.6694265359305103</v>
      </c>
      <c r="K14" s="36">
        <v>23190.345099999999</v>
      </c>
      <c r="L14" s="37">
        <v>16.069488091817199</v>
      </c>
      <c r="M14" s="37">
        <v>-0.39440860239721098</v>
      </c>
      <c r="N14" s="36">
        <v>3074478.5888</v>
      </c>
      <c r="O14" s="36">
        <v>12500913.294600001</v>
      </c>
      <c r="P14" s="36">
        <v>4543</v>
      </c>
      <c r="Q14" s="36">
        <v>3748</v>
      </c>
      <c r="R14" s="37">
        <v>21.211312700106699</v>
      </c>
      <c r="S14" s="36">
        <v>35.657738961039001</v>
      </c>
      <c r="T14" s="36">
        <v>38.351371718249702</v>
      </c>
      <c r="U14" s="39">
        <v>-7.5541322464498704</v>
      </c>
    </row>
    <row r="15" spans="1:23" ht="12" thickBot="1">
      <c r="A15" s="67"/>
      <c r="B15" s="69" t="s">
        <v>13</v>
      </c>
      <c r="C15" s="70"/>
      <c r="D15" s="36">
        <v>167189.46179999999</v>
      </c>
      <c r="E15" s="36">
        <v>65073.184000000001</v>
      </c>
      <c r="F15" s="37">
        <v>256.925282463511</v>
      </c>
      <c r="G15" s="36">
        <v>99139.565799999997</v>
      </c>
      <c r="H15" s="37">
        <v>68.640502357334299</v>
      </c>
      <c r="I15" s="36">
        <v>2159.8742999999999</v>
      </c>
      <c r="J15" s="37">
        <v>1.2918722727774199</v>
      </c>
      <c r="K15" s="36">
        <v>7459.0052999999998</v>
      </c>
      <c r="L15" s="37">
        <v>7.5237421505834403</v>
      </c>
      <c r="M15" s="37">
        <v>-0.71043400384767097</v>
      </c>
      <c r="N15" s="36">
        <v>2356584.7804999999</v>
      </c>
      <c r="O15" s="36">
        <v>8164009.0010000002</v>
      </c>
      <c r="P15" s="36">
        <v>6368</v>
      </c>
      <c r="Q15" s="36">
        <v>5758</v>
      </c>
      <c r="R15" s="37">
        <v>10.5939562348037</v>
      </c>
      <c r="S15" s="36">
        <v>26.254626538944699</v>
      </c>
      <c r="T15" s="36">
        <v>26.309875217089299</v>
      </c>
      <c r="U15" s="39">
        <v>-0.210434066021053</v>
      </c>
    </row>
    <row r="16" spans="1:23" ht="12" thickBot="1">
      <c r="A16" s="67"/>
      <c r="B16" s="69" t="s">
        <v>14</v>
      </c>
      <c r="C16" s="70"/>
      <c r="D16" s="36">
        <v>467078.00530000002</v>
      </c>
      <c r="E16" s="36">
        <v>664920.58539999998</v>
      </c>
      <c r="F16" s="37">
        <v>70.245682801205106</v>
      </c>
      <c r="G16" s="36">
        <v>827465.39469999995</v>
      </c>
      <c r="H16" s="37">
        <v>-43.5531675050483</v>
      </c>
      <c r="I16" s="36">
        <v>39074.615100000003</v>
      </c>
      <c r="J16" s="37">
        <v>8.3657578941022308</v>
      </c>
      <c r="K16" s="36">
        <v>80726.709600000002</v>
      </c>
      <c r="L16" s="37">
        <v>9.7559015902130497</v>
      </c>
      <c r="M16" s="37">
        <v>-0.51596422926669105</v>
      </c>
      <c r="N16" s="36">
        <v>24342269.806899998</v>
      </c>
      <c r="O16" s="36">
        <v>72752854.528400004</v>
      </c>
      <c r="P16" s="36">
        <v>29319</v>
      </c>
      <c r="Q16" s="36">
        <v>35156</v>
      </c>
      <c r="R16" s="37">
        <v>-16.603140288997601</v>
      </c>
      <c r="S16" s="36">
        <v>15.9308982332276</v>
      </c>
      <c r="T16" s="36">
        <v>17.059627036636702</v>
      </c>
      <c r="U16" s="39">
        <v>-7.0851548160346898</v>
      </c>
    </row>
    <row r="17" spans="1:21" ht="12" thickBot="1">
      <c r="A17" s="67"/>
      <c r="B17" s="69" t="s">
        <v>15</v>
      </c>
      <c r="C17" s="70"/>
      <c r="D17" s="36">
        <v>862124.6568</v>
      </c>
      <c r="E17" s="36">
        <v>339687.07020000002</v>
      </c>
      <c r="F17" s="37">
        <v>253.79966811583401</v>
      </c>
      <c r="G17" s="36">
        <v>1101097.1398</v>
      </c>
      <c r="H17" s="37">
        <v>-21.703124489398501</v>
      </c>
      <c r="I17" s="36">
        <v>29005.6165</v>
      </c>
      <c r="J17" s="37">
        <v>3.3644341652008798</v>
      </c>
      <c r="K17" s="36">
        <v>120238.82060000001</v>
      </c>
      <c r="L17" s="37">
        <v>10.9199103561235</v>
      </c>
      <c r="M17" s="37">
        <v>-0.75876662499465697</v>
      </c>
      <c r="N17" s="36">
        <v>30354503.409699999</v>
      </c>
      <c r="O17" s="36">
        <v>98386475.649399996</v>
      </c>
      <c r="P17" s="36">
        <v>10867</v>
      </c>
      <c r="Q17" s="36">
        <v>11625</v>
      </c>
      <c r="R17" s="37">
        <v>-6.5204301075268898</v>
      </c>
      <c r="S17" s="36">
        <v>79.334191294745594</v>
      </c>
      <c r="T17" s="36">
        <v>51.9250695569892</v>
      </c>
      <c r="U17" s="39">
        <v>34.548939480488102</v>
      </c>
    </row>
    <row r="18" spans="1:21" ht="12" customHeight="1" thickBot="1">
      <c r="A18" s="67"/>
      <c r="B18" s="69" t="s">
        <v>16</v>
      </c>
      <c r="C18" s="70"/>
      <c r="D18" s="36">
        <v>1498089.9837</v>
      </c>
      <c r="E18" s="36">
        <v>1512890.8872</v>
      </c>
      <c r="F18" s="37">
        <v>99.021680702473304</v>
      </c>
      <c r="G18" s="36">
        <v>2104409.1981000002</v>
      </c>
      <c r="H18" s="37">
        <v>-28.811849660580499</v>
      </c>
      <c r="I18" s="36">
        <v>225336.3817</v>
      </c>
      <c r="J18" s="37">
        <v>15.041578553476601</v>
      </c>
      <c r="K18" s="36">
        <v>295472.06800000003</v>
      </c>
      <c r="L18" s="37">
        <v>14.0406185387695</v>
      </c>
      <c r="M18" s="37">
        <v>-0.237368245244759</v>
      </c>
      <c r="N18" s="36">
        <v>54604452.514200002</v>
      </c>
      <c r="O18" s="36">
        <v>222689848.55419999</v>
      </c>
      <c r="P18" s="36">
        <v>69688</v>
      </c>
      <c r="Q18" s="36">
        <v>77865</v>
      </c>
      <c r="R18" s="37">
        <v>-10.501509022025299</v>
      </c>
      <c r="S18" s="36">
        <v>21.497101132189201</v>
      </c>
      <c r="T18" s="36">
        <v>21.437776626211999</v>
      </c>
      <c r="U18" s="39">
        <v>0.27596514345053202</v>
      </c>
    </row>
    <row r="19" spans="1:21" ht="12" customHeight="1" thickBot="1">
      <c r="A19" s="67"/>
      <c r="B19" s="69" t="s">
        <v>17</v>
      </c>
      <c r="C19" s="70"/>
      <c r="D19" s="36">
        <v>578956.79370000004</v>
      </c>
      <c r="E19" s="36">
        <v>550925.56499999994</v>
      </c>
      <c r="F19" s="37">
        <v>105.08802467716301</v>
      </c>
      <c r="G19" s="36">
        <v>848992.26749999996</v>
      </c>
      <c r="H19" s="37">
        <v>-31.806588132441401</v>
      </c>
      <c r="I19" s="36">
        <v>71811.646599999993</v>
      </c>
      <c r="J19" s="37">
        <v>12.4036279358717</v>
      </c>
      <c r="K19" s="36">
        <v>130454.53810000001</v>
      </c>
      <c r="L19" s="37">
        <v>15.365809924764701</v>
      </c>
      <c r="M19" s="37">
        <v>-0.44952741663189399</v>
      </c>
      <c r="N19" s="36">
        <v>19633667.550000001</v>
      </c>
      <c r="O19" s="36">
        <v>61219048.187200002</v>
      </c>
      <c r="P19" s="36">
        <v>12829</v>
      </c>
      <c r="Q19" s="36">
        <v>14527</v>
      </c>
      <c r="R19" s="37">
        <v>-11.68857988573</v>
      </c>
      <c r="S19" s="36">
        <v>45.128754673006497</v>
      </c>
      <c r="T19" s="36">
        <v>43.3977973979487</v>
      </c>
      <c r="U19" s="39">
        <v>3.83559725412319</v>
      </c>
    </row>
    <row r="20" spans="1:21" ht="12" thickBot="1">
      <c r="A20" s="67"/>
      <c r="B20" s="69" t="s">
        <v>18</v>
      </c>
      <c r="C20" s="70"/>
      <c r="D20" s="36">
        <v>587966.97270000004</v>
      </c>
      <c r="E20" s="36">
        <v>2118139.0055</v>
      </c>
      <c r="F20" s="37">
        <v>27.758658481491199</v>
      </c>
      <c r="G20" s="36">
        <v>848107.48510000005</v>
      </c>
      <c r="H20" s="37">
        <v>-30.673059366918199</v>
      </c>
      <c r="I20" s="36">
        <v>63150.641900000002</v>
      </c>
      <c r="J20" s="37">
        <v>10.7405083673333</v>
      </c>
      <c r="K20" s="36">
        <v>69087.272200000007</v>
      </c>
      <c r="L20" s="37">
        <v>8.1460514632592798</v>
      </c>
      <c r="M20" s="37">
        <v>-8.5929435494488005E-2</v>
      </c>
      <c r="N20" s="36">
        <v>15660395.6657</v>
      </c>
      <c r="O20" s="36">
        <v>82497396.202299997</v>
      </c>
      <c r="P20" s="36">
        <v>28329</v>
      </c>
      <c r="Q20" s="36">
        <v>29745</v>
      </c>
      <c r="R20" s="37">
        <v>-4.7604639435199196</v>
      </c>
      <c r="S20" s="36">
        <v>20.754949793497801</v>
      </c>
      <c r="T20" s="36">
        <v>21.691627792906399</v>
      </c>
      <c r="U20" s="39">
        <v>-4.5130342820775704</v>
      </c>
    </row>
    <row r="21" spans="1:21" ht="12" customHeight="1" thickBot="1">
      <c r="A21" s="67"/>
      <c r="B21" s="69" t="s">
        <v>19</v>
      </c>
      <c r="C21" s="70"/>
      <c r="D21" s="36">
        <v>371357.64630000002</v>
      </c>
      <c r="E21" s="36">
        <v>289662.6777</v>
      </c>
      <c r="F21" s="37">
        <v>128.20348456649</v>
      </c>
      <c r="G21" s="36">
        <v>479493.22899999999</v>
      </c>
      <c r="H21" s="37">
        <v>-22.552056246033001</v>
      </c>
      <c r="I21" s="36">
        <v>42945.189700000003</v>
      </c>
      <c r="J21" s="37">
        <v>11.5643747012838</v>
      </c>
      <c r="K21" s="36">
        <v>61062.565999999999</v>
      </c>
      <c r="L21" s="37">
        <v>12.7348129873175</v>
      </c>
      <c r="M21" s="37">
        <v>-0.29670185003361998</v>
      </c>
      <c r="N21" s="36">
        <v>12049752.102700001</v>
      </c>
      <c r="O21" s="36">
        <v>35582284.134199999</v>
      </c>
      <c r="P21" s="36">
        <v>32560</v>
      </c>
      <c r="Q21" s="36">
        <v>34740</v>
      </c>
      <c r="R21" s="37">
        <v>-6.2751871042026499</v>
      </c>
      <c r="S21" s="36">
        <v>11.4053331173219</v>
      </c>
      <c r="T21" s="36">
        <v>11.8189879044329</v>
      </c>
      <c r="U21" s="39">
        <v>-3.6268540590263298</v>
      </c>
    </row>
    <row r="22" spans="1:21" ht="12" customHeight="1" thickBot="1">
      <c r="A22" s="67"/>
      <c r="B22" s="69" t="s">
        <v>20</v>
      </c>
      <c r="C22" s="70"/>
      <c r="D22" s="36">
        <v>952775.37459999998</v>
      </c>
      <c r="E22" s="36">
        <v>767634.73739999998</v>
      </c>
      <c r="F22" s="37">
        <v>124.11832453375899</v>
      </c>
      <c r="G22" s="36">
        <v>1212624.0433</v>
      </c>
      <c r="H22" s="37">
        <v>-21.4286258082806</v>
      </c>
      <c r="I22" s="36">
        <v>125532.65579999999</v>
      </c>
      <c r="J22" s="37">
        <v>13.175472325016999</v>
      </c>
      <c r="K22" s="36">
        <v>176937.57060000001</v>
      </c>
      <c r="L22" s="37">
        <v>14.5912965834396</v>
      </c>
      <c r="M22" s="37">
        <v>-0.29052571834056801</v>
      </c>
      <c r="N22" s="36">
        <v>36548948.781800002</v>
      </c>
      <c r="O22" s="36">
        <v>94358011.540700004</v>
      </c>
      <c r="P22" s="36">
        <v>54465</v>
      </c>
      <c r="Q22" s="36">
        <v>58365</v>
      </c>
      <c r="R22" s="37">
        <v>-6.6820868671292803</v>
      </c>
      <c r="S22" s="36">
        <v>17.493351227393699</v>
      </c>
      <c r="T22" s="36">
        <v>17.202713746252002</v>
      </c>
      <c r="U22" s="39">
        <v>1.66141682839238</v>
      </c>
    </row>
    <row r="23" spans="1:21" ht="12" thickBot="1">
      <c r="A23" s="67"/>
      <c r="B23" s="69" t="s">
        <v>21</v>
      </c>
      <c r="C23" s="70"/>
      <c r="D23" s="36">
        <v>2081230.3104999999</v>
      </c>
      <c r="E23" s="36">
        <v>4188695.4857000001</v>
      </c>
      <c r="F23" s="37">
        <v>49.6868372887267</v>
      </c>
      <c r="G23" s="36">
        <v>2106540.7516999999</v>
      </c>
      <c r="H23" s="37">
        <v>-1.20151680804533</v>
      </c>
      <c r="I23" s="36">
        <v>211067.32310000001</v>
      </c>
      <c r="J23" s="37">
        <v>10.1414688242404</v>
      </c>
      <c r="K23" s="36">
        <v>313373.46090000001</v>
      </c>
      <c r="L23" s="37">
        <v>14.876211658716</v>
      </c>
      <c r="M23" s="37">
        <v>-0.32646714085544998</v>
      </c>
      <c r="N23" s="36">
        <v>47332407.597099997</v>
      </c>
      <c r="O23" s="36">
        <v>159405692.4754</v>
      </c>
      <c r="P23" s="36">
        <v>69746</v>
      </c>
      <c r="Q23" s="36">
        <v>87189</v>
      </c>
      <c r="R23" s="37">
        <v>-20.005964055098701</v>
      </c>
      <c r="S23" s="36">
        <v>29.8401386531127</v>
      </c>
      <c r="T23" s="36">
        <v>31.736407424101699</v>
      </c>
      <c r="U23" s="39">
        <v>-6.3547585788149101</v>
      </c>
    </row>
    <row r="24" spans="1:21" ht="12" thickBot="1">
      <c r="A24" s="67"/>
      <c r="B24" s="69" t="s">
        <v>22</v>
      </c>
      <c r="C24" s="70"/>
      <c r="D24" s="36">
        <v>233739.64019999999</v>
      </c>
      <c r="E24" s="36">
        <v>199644.6433</v>
      </c>
      <c r="F24" s="37">
        <v>117.07784207802</v>
      </c>
      <c r="G24" s="36">
        <v>300765.07780000003</v>
      </c>
      <c r="H24" s="37">
        <v>-22.284980054955</v>
      </c>
      <c r="I24" s="36">
        <v>42746.144800000002</v>
      </c>
      <c r="J24" s="37">
        <v>18.287931291168299</v>
      </c>
      <c r="K24" s="36">
        <v>55034.514199999998</v>
      </c>
      <c r="L24" s="37">
        <v>18.298172980240899</v>
      </c>
      <c r="M24" s="37">
        <v>-0.223284780080788</v>
      </c>
      <c r="N24" s="36">
        <v>6671917.5478999997</v>
      </c>
      <c r="O24" s="36">
        <v>23928591.042599998</v>
      </c>
      <c r="P24" s="36">
        <v>25549</v>
      </c>
      <c r="Q24" s="36">
        <v>25066</v>
      </c>
      <c r="R24" s="37">
        <v>1.92691294981249</v>
      </c>
      <c r="S24" s="36">
        <v>9.1486805824102699</v>
      </c>
      <c r="T24" s="36">
        <v>9.7135962020266504</v>
      </c>
      <c r="U24" s="39">
        <v>-6.1748316003349704</v>
      </c>
    </row>
    <row r="25" spans="1:21" ht="12" thickBot="1">
      <c r="A25" s="67"/>
      <c r="B25" s="69" t="s">
        <v>23</v>
      </c>
      <c r="C25" s="70"/>
      <c r="D25" s="36">
        <v>250894.23740000001</v>
      </c>
      <c r="E25" s="36">
        <v>158306.57130000001</v>
      </c>
      <c r="F25" s="37">
        <v>158.486306247225</v>
      </c>
      <c r="G25" s="36">
        <v>243301.0362</v>
      </c>
      <c r="H25" s="37">
        <v>3.12090787552513</v>
      </c>
      <c r="I25" s="36">
        <v>19128.3897</v>
      </c>
      <c r="J25" s="37">
        <v>7.6240849125217904</v>
      </c>
      <c r="K25" s="36">
        <v>32778.907700000003</v>
      </c>
      <c r="L25" s="37">
        <v>13.472572173122501</v>
      </c>
      <c r="M25" s="37">
        <v>-0.41644212567827599</v>
      </c>
      <c r="N25" s="36">
        <v>6363899.2061000001</v>
      </c>
      <c r="O25" s="36">
        <v>27829711.1578</v>
      </c>
      <c r="P25" s="36">
        <v>15637</v>
      </c>
      <c r="Q25" s="36">
        <v>14089</v>
      </c>
      <c r="R25" s="37">
        <v>10.9872950528781</v>
      </c>
      <c r="S25" s="36">
        <v>16.0449087037155</v>
      </c>
      <c r="T25" s="36">
        <v>14.72639285258</v>
      </c>
      <c r="U25" s="39">
        <v>8.2176587943450805</v>
      </c>
    </row>
    <row r="26" spans="1:21" ht="12" thickBot="1">
      <c r="A26" s="67"/>
      <c r="B26" s="69" t="s">
        <v>24</v>
      </c>
      <c r="C26" s="70"/>
      <c r="D26" s="36">
        <v>392128.68190000003</v>
      </c>
      <c r="E26" s="36">
        <v>508962.91330000001</v>
      </c>
      <c r="F26" s="37">
        <v>77.044647390421204</v>
      </c>
      <c r="G26" s="36">
        <v>347216.9841</v>
      </c>
      <c r="H26" s="37">
        <v>12.9347640975607</v>
      </c>
      <c r="I26" s="36">
        <v>72431.560899999997</v>
      </c>
      <c r="J26" s="37">
        <v>18.471375403871001</v>
      </c>
      <c r="K26" s="36">
        <v>83669.520799999998</v>
      </c>
      <c r="L26" s="37">
        <v>24.097185515528501</v>
      </c>
      <c r="M26" s="37">
        <v>-0.13431366395491501</v>
      </c>
      <c r="N26" s="36">
        <v>8348692.7615</v>
      </c>
      <c r="O26" s="36">
        <v>48022135.002099998</v>
      </c>
      <c r="P26" s="36">
        <v>30336</v>
      </c>
      <c r="Q26" s="36">
        <v>32492</v>
      </c>
      <c r="R26" s="37">
        <v>-6.6354795026467999</v>
      </c>
      <c r="S26" s="36">
        <v>12.9261828157964</v>
      </c>
      <c r="T26" s="36">
        <v>12.244553748614999</v>
      </c>
      <c r="U26" s="39">
        <v>5.2732432837665399</v>
      </c>
    </row>
    <row r="27" spans="1:21" ht="12" thickBot="1">
      <c r="A27" s="67"/>
      <c r="B27" s="69" t="s">
        <v>25</v>
      </c>
      <c r="C27" s="70"/>
      <c r="D27" s="36">
        <v>225168.9038</v>
      </c>
      <c r="E27" s="36">
        <v>243995.2297</v>
      </c>
      <c r="F27" s="37">
        <v>92.284141815744704</v>
      </c>
      <c r="G27" s="36">
        <v>228389.47700000001</v>
      </c>
      <c r="H27" s="37">
        <v>-1.4101232868972999</v>
      </c>
      <c r="I27" s="36">
        <v>66891.429099999994</v>
      </c>
      <c r="J27" s="37">
        <v>29.707223320416599</v>
      </c>
      <c r="K27" s="36">
        <v>67246.006399999998</v>
      </c>
      <c r="L27" s="37">
        <v>29.443566001072799</v>
      </c>
      <c r="M27" s="37">
        <v>-5.2728380313160003E-3</v>
      </c>
      <c r="N27" s="36">
        <v>4819507.3592999997</v>
      </c>
      <c r="O27" s="36">
        <v>15969659.416200001</v>
      </c>
      <c r="P27" s="36">
        <v>30214</v>
      </c>
      <c r="Q27" s="36">
        <v>30849</v>
      </c>
      <c r="R27" s="37">
        <v>-2.05841356283835</v>
      </c>
      <c r="S27" s="36">
        <v>7.4524691798504001</v>
      </c>
      <c r="T27" s="36">
        <v>7.3859764627702704</v>
      </c>
      <c r="U27" s="39">
        <v>0.89222397940152298</v>
      </c>
    </row>
    <row r="28" spans="1:21" ht="12" thickBot="1">
      <c r="A28" s="67"/>
      <c r="B28" s="69" t="s">
        <v>26</v>
      </c>
      <c r="C28" s="70"/>
      <c r="D28" s="36">
        <v>674952.56969999999</v>
      </c>
      <c r="E28" s="36">
        <v>740975.13040000002</v>
      </c>
      <c r="F28" s="37">
        <v>91.089773733113105</v>
      </c>
      <c r="G28" s="36">
        <v>548652.6004</v>
      </c>
      <c r="H28" s="37">
        <v>23.020025642441102</v>
      </c>
      <c r="I28" s="36">
        <v>62392.328200000004</v>
      </c>
      <c r="J28" s="37">
        <v>9.2439574276651602</v>
      </c>
      <c r="K28" s="36">
        <v>42013.524400000002</v>
      </c>
      <c r="L28" s="37">
        <v>7.6575822969525102</v>
      </c>
      <c r="M28" s="37">
        <v>0.48505342246412497</v>
      </c>
      <c r="N28" s="36">
        <v>12779248.656300001</v>
      </c>
      <c r="O28" s="36">
        <v>64019892.853100002</v>
      </c>
      <c r="P28" s="36">
        <v>37191</v>
      </c>
      <c r="Q28" s="36">
        <v>34099</v>
      </c>
      <c r="R28" s="37">
        <v>9.0677145957359393</v>
      </c>
      <c r="S28" s="36">
        <v>18.148276994434099</v>
      </c>
      <c r="T28" s="36">
        <v>18.826980885069901</v>
      </c>
      <c r="U28" s="39">
        <v>-3.7397703971785101</v>
      </c>
    </row>
    <row r="29" spans="1:21" ht="12" thickBot="1">
      <c r="A29" s="67"/>
      <c r="B29" s="69" t="s">
        <v>27</v>
      </c>
      <c r="C29" s="70"/>
      <c r="D29" s="36">
        <v>754571.21790000005</v>
      </c>
      <c r="E29" s="36">
        <v>547499.2487</v>
      </c>
      <c r="F29" s="37">
        <v>137.821416137406</v>
      </c>
      <c r="G29" s="36">
        <v>529400.95570000005</v>
      </c>
      <c r="H29" s="37">
        <v>42.5330290351042</v>
      </c>
      <c r="I29" s="36">
        <v>144049.17019999999</v>
      </c>
      <c r="J29" s="37">
        <v>19.0902020621585</v>
      </c>
      <c r="K29" s="36">
        <v>85800.808300000004</v>
      </c>
      <c r="L29" s="37">
        <v>16.2071502471222</v>
      </c>
      <c r="M29" s="37">
        <v>0.67887894128381998</v>
      </c>
      <c r="N29" s="36">
        <v>13471833.8135</v>
      </c>
      <c r="O29" s="36">
        <v>38471997.819799997</v>
      </c>
      <c r="P29" s="36">
        <v>89168</v>
      </c>
      <c r="Q29" s="36">
        <v>81714</v>
      </c>
      <c r="R29" s="37">
        <v>9.1220598673422</v>
      </c>
      <c r="S29" s="36">
        <v>8.4623544085322102</v>
      </c>
      <c r="T29" s="36">
        <v>7.7821164133440996</v>
      </c>
      <c r="U29" s="39">
        <v>8.0384011629464904</v>
      </c>
    </row>
    <row r="30" spans="1:21" ht="12" thickBot="1">
      <c r="A30" s="67"/>
      <c r="B30" s="69" t="s">
        <v>28</v>
      </c>
      <c r="C30" s="70"/>
      <c r="D30" s="36">
        <v>673493.60800000001</v>
      </c>
      <c r="E30" s="36">
        <v>962268.50269999995</v>
      </c>
      <c r="F30" s="37">
        <v>69.990195679300001</v>
      </c>
      <c r="G30" s="36">
        <v>801199.94270000001</v>
      </c>
      <c r="H30" s="37">
        <v>-15.939383903303399</v>
      </c>
      <c r="I30" s="36">
        <v>105636.2631</v>
      </c>
      <c r="J30" s="37">
        <v>15.6848204415327</v>
      </c>
      <c r="K30" s="36">
        <v>150310.90779999999</v>
      </c>
      <c r="L30" s="37">
        <v>18.760723733137102</v>
      </c>
      <c r="M30" s="37">
        <v>-0.29721492175034298</v>
      </c>
      <c r="N30" s="36">
        <v>16710293.5513</v>
      </c>
      <c r="O30" s="36">
        <v>69887942.166899994</v>
      </c>
      <c r="P30" s="36">
        <v>42002</v>
      </c>
      <c r="Q30" s="36">
        <v>46220</v>
      </c>
      <c r="R30" s="37">
        <v>-9.1259195153613106</v>
      </c>
      <c r="S30" s="36">
        <v>16.034798533403201</v>
      </c>
      <c r="T30" s="36">
        <v>15.804046977498899</v>
      </c>
      <c r="U30" s="39">
        <v>1.43906738474799</v>
      </c>
    </row>
    <row r="31" spans="1:21" ht="12" thickBot="1">
      <c r="A31" s="67"/>
      <c r="B31" s="69" t="s">
        <v>29</v>
      </c>
      <c r="C31" s="70"/>
      <c r="D31" s="36">
        <v>442565.40090000001</v>
      </c>
      <c r="E31" s="36">
        <v>836368.10279999999</v>
      </c>
      <c r="F31" s="37">
        <v>52.915145785495199</v>
      </c>
      <c r="G31" s="36">
        <v>373376.42440000002</v>
      </c>
      <c r="H31" s="37">
        <v>18.530622711700101</v>
      </c>
      <c r="I31" s="36">
        <v>45744.789199999999</v>
      </c>
      <c r="J31" s="37">
        <v>10.3362777810858</v>
      </c>
      <c r="K31" s="36">
        <v>28540.1751</v>
      </c>
      <c r="L31" s="37">
        <v>7.6438074915583796</v>
      </c>
      <c r="M31" s="37">
        <v>0.60282090210441597</v>
      </c>
      <c r="N31" s="36">
        <v>7654905.3351999996</v>
      </c>
      <c r="O31" s="36">
        <v>74775389.164900005</v>
      </c>
      <c r="P31" s="36">
        <v>19115</v>
      </c>
      <c r="Q31" s="36">
        <v>18885</v>
      </c>
      <c r="R31" s="37">
        <v>1.2178978024887499</v>
      </c>
      <c r="S31" s="36">
        <v>23.152780585927299</v>
      </c>
      <c r="T31" s="36">
        <v>25.756072713794001</v>
      </c>
      <c r="U31" s="39">
        <v>-11.2439718339881</v>
      </c>
    </row>
    <row r="32" spans="1:21" ht="12" thickBot="1">
      <c r="A32" s="67"/>
      <c r="B32" s="69" t="s">
        <v>30</v>
      </c>
      <c r="C32" s="70"/>
      <c r="D32" s="36">
        <v>131520.15669999999</v>
      </c>
      <c r="E32" s="36">
        <v>190908.56229999999</v>
      </c>
      <c r="F32" s="37">
        <v>68.891701406941095</v>
      </c>
      <c r="G32" s="36">
        <v>133711.21650000001</v>
      </c>
      <c r="H32" s="37">
        <v>-1.6386507111017099</v>
      </c>
      <c r="I32" s="36">
        <v>36295.653899999998</v>
      </c>
      <c r="J32" s="37">
        <v>27.597027566497701</v>
      </c>
      <c r="K32" s="36">
        <v>36909.703399999999</v>
      </c>
      <c r="L32" s="37">
        <v>27.604044272531201</v>
      </c>
      <c r="M32" s="37">
        <v>-1.6636533037001001E-2</v>
      </c>
      <c r="N32" s="36">
        <v>3954936.8766000001</v>
      </c>
      <c r="O32" s="36">
        <v>9760140.2234000005</v>
      </c>
      <c r="P32" s="36">
        <v>24862</v>
      </c>
      <c r="Q32" s="36">
        <v>25754</v>
      </c>
      <c r="R32" s="37">
        <v>-3.4635396443271</v>
      </c>
      <c r="S32" s="36">
        <v>5.2900071072319204</v>
      </c>
      <c r="T32" s="36">
        <v>5.3234360021744198</v>
      </c>
      <c r="U32" s="39">
        <v>-0.63192533138184703</v>
      </c>
    </row>
    <row r="33" spans="1:21" ht="12" thickBot="1">
      <c r="A33" s="67"/>
      <c r="B33" s="69" t="s">
        <v>31</v>
      </c>
      <c r="C33" s="70"/>
      <c r="D33" s="36">
        <v>-37.606499999999997</v>
      </c>
      <c r="E33" s="38"/>
      <c r="F33" s="38"/>
      <c r="G33" s="36">
        <v>-127.056</v>
      </c>
      <c r="H33" s="37">
        <v>-70.401633925198297</v>
      </c>
      <c r="I33" s="36">
        <v>11.9503</v>
      </c>
      <c r="J33" s="37">
        <v>-31.777219363673801</v>
      </c>
      <c r="K33" s="36">
        <v>-25.9086</v>
      </c>
      <c r="L33" s="37">
        <v>20.391480921798301</v>
      </c>
      <c r="M33" s="37">
        <v>-1.46124838856596</v>
      </c>
      <c r="N33" s="36">
        <v>1659.2911999999999</v>
      </c>
      <c r="O33" s="36">
        <v>3288.1974</v>
      </c>
      <c r="P33" s="36">
        <v>10</v>
      </c>
      <c r="Q33" s="36">
        <v>2</v>
      </c>
      <c r="R33" s="37">
        <v>400</v>
      </c>
      <c r="S33" s="36">
        <v>-3.76065</v>
      </c>
      <c r="T33" s="36">
        <v>-9.6153499999999994</v>
      </c>
      <c r="U33" s="39">
        <v>-155.683193065029</v>
      </c>
    </row>
    <row r="34" spans="1:21" ht="12" thickBot="1">
      <c r="A34" s="67"/>
      <c r="B34" s="69" t="s">
        <v>40</v>
      </c>
      <c r="C34" s="70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3</v>
      </c>
      <c r="O34" s="36">
        <v>3</v>
      </c>
      <c r="P34" s="38"/>
      <c r="Q34" s="38"/>
      <c r="R34" s="38"/>
      <c r="S34" s="38"/>
      <c r="T34" s="38"/>
      <c r="U34" s="40"/>
    </row>
    <row r="35" spans="1:21" ht="12" thickBot="1">
      <c r="A35" s="67"/>
      <c r="B35" s="69" t="s">
        <v>32</v>
      </c>
      <c r="C35" s="70"/>
      <c r="D35" s="36">
        <v>88868.6057</v>
      </c>
      <c r="E35" s="36">
        <v>91138.075800000006</v>
      </c>
      <c r="F35" s="37">
        <v>97.509855151012502</v>
      </c>
      <c r="G35" s="36">
        <v>89531.494999999995</v>
      </c>
      <c r="H35" s="37">
        <v>-0.740397890150291</v>
      </c>
      <c r="I35" s="36">
        <v>8616.3469000000005</v>
      </c>
      <c r="J35" s="37">
        <v>9.6956026620770999</v>
      </c>
      <c r="K35" s="36">
        <v>15860.992899999999</v>
      </c>
      <c r="L35" s="37">
        <v>17.715545685906399</v>
      </c>
      <c r="M35" s="37">
        <v>-0.45675866862029801</v>
      </c>
      <c r="N35" s="36">
        <v>2397515.8659999999</v>
      </c>
      <c r="O35" s="36">
        <v>16240240.1916</v>
      </c>
      <c r="P35" s="36">
        <v>6084</v>
      </c>
      <c r="Q35" s="36">
        <v>5898</v>
      </c>
      <c r="R35" s="37">
        <v>3.1536113936927701</v>
      </c>
      <c r="S35" s="36">
        <v>14.606937163050601</v>
      </c>
      <c r="T35" s="36">
        <v>14.5447787894201</v>
      </c>
      <c r="U35" s="39">
        <v>0.42554009055175201</v>
      </c>
    </row>
    <row r="36" spans="1:21" ht="12" thickBot="1">
      <c r="A36" s="67"/>
      <c r="B36" s="69" t="s">
        <v>41</v>
      </c>
      <c r="C36" s="70"/>
      <c r="D36" s="38"/>
      <c r="E36" s="36">
        <v>440701.05780000001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>
      <c r="A37" s="67"/>
      <c r="B37" s="69" t="s">
        <v>42</v>
      </c>
      <c r="C37" s="70"/>
      <c r="D37" s="38"/>
      <c r="E37" s="36">
        <v>69068.415699999998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>
      <c r="A38" s="67"/>
      <c r="B38" s="69" t="s">
        <v>43</v>
      </c>
      <c r="C38" s="70"/>
      <c r="D38" s="38"/>
      <c r="E38" s="36">
        <v>194175.19959999999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customHeight="1" thickBot="1">
      <c r="A39" s="67"/>
      <c r="B39" s="69" t="s">
        <v>33</v>
      </c>
      <c r="C39" s="70"/>
      <c r="D39" s="36">
        <v>248379.31580000001</v>
      </c>
      <c r="E39" s="36">
        <v>424348.17800000001</v>
      </c>
      <c r="F39" s="37">
        <v>58.531962354743499</v>
      </c>
      <c r="G39" s="36">
        <v>408417.27</v>
      </c>
      <c r="H39" s="37">
        <v>-39.184913556667198</v>
      </c>
      <c r="I39" s="36">
        <v>12602.947099999999</v>
      </c>
      <c r="J39" s="37">
        <v>5.0740727179344303</v>
      </c>
      <c r="K39" s="36">
        <v>22957.204600000001</v>
      </c>
      <c r="L39" s="37">
        <v>5.6210171034148502</v>
      </c>
      <c r="M39" s="37">
        <v>-0.451024315913445</v>
      </c>
      <c r="N39" s="36">
        <v>7130996.8377999999</v>
      </c>
      <c r="O39" s="36">
        <v>19678178.185699999</v>
      </c>
      <c r="P39" s="36">
        <v>426</v>
      </c>
      <c r="Q39" s="36">
        <v>491</v>
      </c>
      <c r="R39" s="37">
        <v>-13.2382892057026</v>
      </c>
      <c r="S39" s="36">
        <v>583.05003708920196</v>
      </c>
      <c r="T39" s="36">
        <v>570.87576252545796</v>
      </c>
      <c r="U39" s="39">
        <v>2.0880325511206701</v>
      </c>
    </row>
    <row r="40" spans="1:21" ht="12" thickBot="1">
      <c r="A40" s="67"/>
      <c r="B40" s="69" t="s">
        <v>34</v>
      </c>
      <c r="C40" s="70"/>
      <c r="D40" s="36">
        <v>512219.81670000002</v>
      </c>
      <c r="E40" s="36">
        <v>478265.31150000001</v>
      </c>
      <c r="F40" s="37">
        <v>107.099512421988</v>
      </c>
      <c r="G40" s="36">
        <v>510986.09700000001</v>
      </c>
      <c r="H40" s="37">
        <v>0.241438995550602</v>
      </c>
      <c r="I40" s="36">
        <v>37779.218699999998</v>
      </c>
      <c r="J40" s="37">
        <v>7.3755870952815501</v>
      </c>
      <c r="K40" s="36">
        <v>51628.660199999998</v>
      </c>
      <c r="L40" s="37">
        <v>10.1037309044438</v>
      </c>
      <c r="M40" s="37">
        <v>-0.268251034335383</v>
      </c>
      <c r="N40" s="36">
        <v>11749279.910599999</v>
      </c>
      <c r="O40" s="36">
        <v>42337856.196900003</v>
      </c>
      <c r="P40" s="36">
        <v>3047</v>
      </c>
      <c r="Q40" s="36">
        <v>3598</v>
      </c>
      <c r="R40" s="37">
        <v>-15.3140633685381</v>
      </c>
      <c r="S40" s="36">
        <v>168.106273941582</v>
      </c>
      <c r="T40" s="36">
        <v>171.24641703724299</v>
      </c>
      <c r="U40" s="39">
        <v>-1.867951160914</v>
      </c>
    </row>
    <row r="41" spans="1:21" ht="12" thickBot="1">
      <c r="A41" s="67"/>
      <c r="B41" s="69" t="s">
        <v>44</v>
      </c>
      <c r="C41" s="70"/>
      <c r="D41" s="38"/>
      <c r="E41" s="36">
        <v>166547.0539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>
      <c r="A42" s="67"/>
      <c r="B42" s="69" t="s">
        <v>45</v>
      </c>
      <c r="C42" s="70"/>
      <c r="D42" s="38"/>
      <c r="E42" s="36">
        <v>61958.854500000001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>
      <c r="A43" s="68"/>
      <c r="B43" s="69" t="s">
        <v>35</v>
      </c>
      <c r="C43" s="70"/>
      <c r="D43" s="41">
        <v>24965.314299999998</v>
      </c>
      <c r="E43" s="41">
        <v>0</v>
      </c>
      <c r="F43" s="42"/>
      <c r="G43" s="41">
        <v>54564.3</v>
      </c>
      <c r="H43" s="43">
        <v>-54.246065101174203</v>
      </c>
      <c r="I43" s="41">
        <v>4280.9844000000003</v>
      </c>
      <c r="J43" s="43">
        <v>17.147728839127801</v>
      </c>
      <c r="K43" s="41">
        <v>5083.8789999999999</v>
      </c>
      <c r="L43" s="43">
        <v>9.3172257318429796</v>
      </c>
      <c r="M43" s="43">
        <v>-0.157929525860076</v>
      </c>
      <c r="N43" s="41">
        <v>848947.64650000003</v>
      </c>
      <c r="O43" s="41">
        <v>3183339.6324</v>
      </c>
      <c r="P43" s="41">
        <v>30</v>
      </c>
      <c r="Q43" s="41">
        <v>30</v>
      </c>
      <c r="R43" s="43">
        <v>0</v>
      </c>
      <c r="S43" s="41">
        <v>832.17714333333299</v>
      </c>
      <c r="T43" s="41">
        <v>295.471</v>
      </c>
      <c r="U43" s="44">
        <v>64.494218284285694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G31"/>
    </sheetView>
  </sheetViews>
  <sheetFormatPr defaultRowHeight="15"/>
  <cols>
    <col min="1" max="1" width="3.5703125" style="28" customWidth="1"/>
    <col min="2" max="2" width="5.7109375" style="29" customWidth="1"/>
    <col min="3" max="3" width="9" style="28"/>
    <col min="4" max="5" width="12" style="28" customWidth="1"/>
    <col min="6" max="6" width="12.5703125" style="28" customWidth="1"/>
    <col min="7" max="7" width="12" style="28" customWidth="1"/>
    <col min="8" max="8" width="14" style="28" customWidth="1"/>
    <col min="9" max="256" width="9" style="3"/>
    <col min="257" max="257" width="3.5703125" style="3" customWidth="1"/>
    <col min="258" max="258" width="5.7109375" style="3" customWidth="1"/>
    <col min="259" max="259" width="9" style="3"/>
    <col min="260" max="261" width="12" style="3" customWidth="1"/>
    <col min="262" max="262" width="12.5703125" style="3" customWidth="1"/>
    <col min="263" max="263" width="12" style="3" customWidth="1"/>
    <col min="264" max="264" width="14" style="3" customWidth="1"/>
    <col min="265" max="512" width="9" style="3"/>
    <col min="513" max="513" width="3.5703125" style="3" customWidth="1"/>
    <col min="514" max="514" width="5.7109375" style="3" customWidth="1"/>
    <col min="515" max="515" width="9" style="3"/>
    <col min="516" max="517" width="12" style="3" customWidth="1"/>
    <col min="518" max="518" width="12.5703125" style="3" customWidth="1"/>
    <col min="519" max="519" width="12" style="3" customWidth="1"/>
    <col min="520" max="520" width="14" style="3" customWidth="1"/>
    <col min="521" max="768" width="9" style="3"/>
    <col min="769" max="769" width="3.5703125" style="3" customWidth="1"/>
    <col min="770" max="770" width="5.7109375" style="3" customWidth="1"/>
    <col min="771" max="771" width="9" style="3"/>
    <col min="772" max="773" width="12" style="3" customWidth="1"/>
    <col min="774" max="774" width="12.5703125" style="3" customWidth="1"/>
    <col min="775" max="775" width="12" style="3" customWidth="1"/>
    <col min="776" max="776" width="14" style="3" customWidth="1"/>
    <col min="777" max="1024" width="9" style="3"/>
    <col min="1025" max="1025" width="3.5703125" style="3" customWidth="1"/>
    <col min="1026" max="1026" width="5.7109375" style="3" customWidth="1"/>
    <col min="1027" max="1027" width="9" style="3"/>
    <col min="1028" max="1029" width="12" style="3" customWidth="1"/>
    <col min="1030" max="1030" width="12.5703125" style="3" customWidth="1"/>
    <col min="1031" max="1031" width="12" style="3" customWidth="1"/>
    <col min="1032" max="1032" width="14" style="3" customWidth="1"/>
    <col min="1033" max="1280" width="9" style="3"/>
    <col min="1281" max="1281" width="3.5703125" style="3" customWidth="1"/>
    <col min="1282" max="1282" width="5.7109375" style="3" customWidth="1"/>
    <col min="1283" max="1283" width="9" style="3"/>
    <col min="1284" max="1285" width="12" style="3" customWidth="1"/>
    <col min="1286" max="1286" width="12.5703125" style="3" customWidth="1"/>
    <col min="1287" max="1287" width="12" style="3" customWidth="1"/>
    <col min="1288" max="1288" width="14" style="3" customWidth="1"/>
    <col min="1289" max="1536" width="9" style="3"/>
    <col min="1537" max="1537" width="3.5703125" style="3" customWidth="1"/>
    <col min="1538" max="1538" width="5.7109375" style="3" customWidth="1"/>
    <col min="1539" max="1539" width="9" style="3"/>
    <col min="1540" max="1541" width="12" style="3" customWidth="1"/>
    <col min="1542" max="1542" width="12.5703125" style="3" customWidth="1"/>
    <col min="1543" max="1543" width="12" style="3" customWidth="1"/>
    <col min="1544" max="1544" width="14" style="3" customWidth="1"/>
    <col min="1545" max="1792" width="9" style="3"/>
    <col min="1793" max="1793" width="3.5703125" style="3" customWidth="1"/>
    <col min="1794" max="1794" width="5.7109375" style="3" customWidth="1"/>
    <col min="1795" max="1795" width="9" style="3"/>
    <col min="1796" max="1797" width="12" style="3" customWidth="1"/>
    <col min="1798" max="1798" width="12.5703125" style="3" customWidth="1"/>
    <col min="1799" max="1799" width="12" style="3" customWidth="1"/>
    <col min="1800" max="1800" width="14" style="3" customWidth="1"/>
    <col min="1801" max="2048" width="9" style="3"/>
    <col min="2049" max="2049" width="3.5703125" style="3" customWidth="1"/>
    <col min="2050" max="2050" width="5.7109375" style="3" customWidth="1"/>
    <col min="2051" max="2051" width="9" style="3"/>
    <col min="2052" max="2053" width="12" style="3" customWidth="1"/>
    <col min="2054" max="2054" width="12.5703125" style="3" customWidth="1"/>
    <col min="2055" max="2055" width="12" style="3" customWidth="1"/>
    <col min="2056" max="2056" width="14" style="3" customWidth="1"/>
    <col min="2057" max="2304" width="9" style="3"/>
    <col min="2305" max="2305" width="3.5703125" style="3" customWidth="1"/>
    <col min="2306" max="2306" width="5.7109375" style="3" customWidth="1"/>
    <col min="2307" max="2307" width="9" style="3"/>
    <col min="2308" max="2309" width="12" style="3" customWidth="1"/>
    <col min="2310" max="2310" width="12.5703125" style="3" customWidth="1"/>
    <col min="2311" max="2311" width="12" style="3" customWidth="1"/>
    <col min="2312" max="2312" width="14" style="3" customWidth="1"/>
    <col min="2313" max="2560" width="9" style="3"/>
    <col min="2561" max="2561" width="3.5703125" style="3" customWidth="1"/>
    <col min="2562" max="2562" width="5.7109375" style="3" customWidth="1"/>
    <col min="2563" max="2563" width="9" style="3"/>
    <col min="2564" max="2565" width="12" style="3" customWidth="1"/>
    <col min="2566" max="2566" width="12.5703125" style="3" customWidth="1"/>
    <col min="2567" max="2567" width="12" style="3" customWidth="1"/>
    <col min="2568" max="2568" width="14" style="3" customWidth="1"/>
    <col min="2569" max="2816" width="9" style="3"/>
    <col min="2817" max="2817" width="3.5703125" style="3" customWidth="1"/>
    <col min="2818" max="2818" width="5.7109375" style="3" customWidth="1"/>
    <col min="2819" max="2819" width="9" style="3"/>
    <col min="2820" max="2821" width="12" style="3" customWidth="1"/>
    <col min="2822" max="2822" width="12.5703125" style="3" customWidth="1"/>
    <col min="2823" max="2823" width="12" style="3" customWidth="1"/>
    <col min="2824" max="2824" width="14" style="3" customWidth="1"/>
    <col min="2825" max="3072" width="9" style="3"/>
    <col min="3073" max="3073" width="3.5703125" style="3" customWidth="1"/>
    <col min="3074" max="3074" width="5.7109375" style="3" customWidth="1"/>
    <col min="3075" max="3075" width="9" style="3"/>
    <col min="3076" max="3077" width="12" style="3" customWidth="1"/>
    <col min="3078" max="3078" width="12.5703125" style="3" customWidth="1"/>
    <col min="3079" max="3079" width="12" style="3" customWidth="1"/>
    <col min="3080" max="3080" width="14" style="3" customWidth="1"/>
    <col min="3081" max="3328" width="9" style="3"/>
    <col min="3329" max="3329" width="3.5703125" style="3" customWidth="1"/>
    <col min="3330" max="3330" width="5.7109375" style="3" customWidth="1"/>
    <col min="3331" max="3331" width="9" style="3"/>
    <col min="3332" max="3333" width="12" style="3" customWidth="1"/>
    <col min="3334" max="3334" width="12.5703125" style="3" customWidth="1"/>
    <col min="3335" max="3335" width="12" style="3" customWidth="1"/>
    <col min="3336" max="3336" width="14" style="3" customWidth="1"/>
    <col min="3337" max="3584" width="9" style="3"/>
    <col min="3585" max="3585" width="3.5703125" style="3" customWidth="1"/>
    <col min="3586" max="3586" width="5.7109375" style="3" customWidth="1"/>
    <col min="3587" max="3587" width="9" style="3"/>
    <col min="3588" max="3589" width="12" style="3" customWidth="1"/>
    <col min="3590" max="3590" width="12.5703125" style="3" customWidth="1"/>
    <col min="3591" max="3591" width="12" style="3" customWidth="1"/>
    <col min="3592" max="3592" width="14" style="3" customWidth="1"/>
    <col min="3593" max="3840" width="9" style="3"/>
    <col min="3841" max="3841" width="3.5703125" style="3" customWidth="1"/>
    <col min="3842" max="3842" width="5.7109375" style="3" customWidth="1"/>
    <col min="3843" max="3843" width="9" style="3"/>
    <col min="3844" max="3845" width="12" style="3" customWidth="1"/>
    <col min="3846" max="3846" width="12.5703125" style="3" customWidth="1"/>
    <col min="3847" max="3847" width="12" style="3" customWidth="1"/>
    <col min="3848" max="3848" width="14" style="3" customWidth="1"/>
    <col min="3849" max="4096" width="9" style="3"/>
    <col min="4097" max="4097" width="3.5703125" style="3" customWidth="1"/>
    <col min="4098" max="4098" width="5.7109375" style="3" customWidth="1"/>
    <col min="4099" max="4099" width="9" style="3"/>
    <col min="4100" max="4101" width="12" style="3" customWidth="1"/>
    <col min="4102" max="4102" width="12.5703125" style="3" customWidth="1"/>
    <col min="4103" max="4103" width="12" style="3" customWidth="1"/>
    <col min="4104" max="4104" width="14" style="3" customWidth="1"/>
    <col min="4105" max="4352" width="9" style="3"/>
    <col min="4353" max="4353" width="3.5703125" style="3" customWidth="1"/>
    <col min="4354" max="4354" width="5.7109375" style="3" customWidth="1"/>
    <col min="4355" max="4355" width="9" style="3"/>
    <col min="4356" max="4357" width="12" style="3" customWidth="1"/>
    <col min="4358" max="4358" width="12.5703125" style="3" customWidth="1"/>
    <col min="4359" max="4359" width="12" style="3" customWidth="1"/>
    <col min="4360" max="4360" width="14" style="3" customWidth="1"/>
    <col min="4361" max="4608" width="9" style="3"/>
    <col min="4609" max="4609" width="3.5703125" style="3" customWidth="1"/>
    <col min="4610" max="4610" width="5.7109375" style="3" customWidth="1"/>
    <col min="4611" max="4611" width="9" style="3"/>
    <col min="4612" max="4613" width="12" style="3" customWidth="1"/>
    <col min="4614" max="4614" width="12.5703125" style="3" customWidth="1"/>
    <col min="4615" max="4615" width="12" style="3" customWidth="1"/>
    <col min="4616" max="4616" width="14" style="3" customWidth="1"/>
    <col min="4617" max="4864" width="9" style="3"/>
    <col min="4865" max="4865" width="3.5703125" style="3" customWidth="1"/>
    <col min="4866" max="4866" width="5.7109375" style="3" customWidth="1"/>
    <col min="4867" max="4867" width="9" style="3"/>
    <col min="4868" max="4869" width="12" style="3" customWidth="1"/>
    <col min="4870" max="4870" width="12.5703125" style="3" customWidth="1"/>
    <col min="4871" max="4871" width="12" style="3" customWidth="1"/>
    <col min="4872" max="4872" width="14" style="3" customWidth="1"/>
    <col min="4873" max="5120" width="9" style="3"/>
    <col min="5121" max="5121" width="3.5703125" style="3" customWidth="1"/>
    <col min="5122" max="5122" width="5.7109375" style="3" customWidth="1"/>
    <col min="5123" max="5123" width="9" style="3"/>
    <col min="5124" max="5125" width="12" style="3" customWidth="1"/>
    <col min="5126" max="5126" width="12.5703125" style="3" customWidth="1"/>
    <col min="5127" max="5127" width="12" style="3" customWidth="1"/>
    <col min="5128" max="5128" width="14" style="3" customWidth="1"/>
    <col min="5129" max="5376" width="9" style="3"/>
    <col min="5377" max="5377" width="3.5703125" style="3" customWidth="1"/>
    <col min="5378" max="5378" width="5.7109375" style="3" customWidth="1"/>
    <col min="5379" max="5379" width="9" style="3"/>
    <col min="5380" max="5381" width="12" style="3" customWidth="1"/>
    <col min="5382" max="5382" width="12.5703125" style="3" customWidth="1"/>
    <col min="5383" max="5383" width="12" style="3" customWidth="1"/>
    <col min="5384" max="5384" width="14" style="3" customWidth="1"/>
    <col min="5385" max="5632" width="9" style="3"/>
    <col min="5633" max="5633" width="3.5703125" style="3" customWidth="1"/>
    <col min="5634" max="5634" width="5.7109375" style="3" customWidth="1"/>
    <col min="5635" max="5635" width="9" style="3"/>
    <col min="5636" max="5637" width="12" style="3" customWidth="1"/>
    <col min="5638" max="5638" width="12.5703125" style="3" customWidth="1"/>
    <col min="5639" max="5639" width="12" style="3" customWidth="1"/>
    <col min="5640" max="5640" width="14" style="3" customWidth="1"/>
    <col min="5641" max="5888" width="9" style="3"/>
    <col min="5889" max="5889" width="3.5703125" style="3" customWidth="1"/>
    <col min="5890" max="5890" width="5.7109375" style="3" customWidth="1"/>
    <col min="5891" max="5891" width="9" style="3"/>
    <col min="5892" max="5893" width="12" style="3" customWidth="1"/>
    <col min="5894" max="5894" width="12.5703125" style="3" customWidth="1"/>
    <col min="5895" max="5895" width="12" style="3" customWidth="1"/>
    <col min="5896" max="5896" width="14" style="3" customWidth="1"/>
    <col min="5897" max="6144" width="9" style="3"/>
    <col min="6145" max="6145" width="3.5703125" style="3" customWidth="1"/>
    <col min="6146" max="6146" width="5.7109375" style="3" customWidth="1"/>
    <col min="6147" max="6147" width="9" style="3"/>
    <col min="6148" max="6149" width="12" style="3" customWidth="1"/>
    <col min="6150" max="6150" width="12.5703125" style="3" customWidth="1"/>
    <col min="6151" max="6151" width="12" style="3" customWidth="1"/>
    <col min="6152" max="6152" width="14" style="3" customWidth="1"/>
    <col min="6153" max="6400" width="9" style="3"/>
    <col min="6401" max="6401" width="3.5703125" style="3" customWidth="1"/>
    <col min="6402" max="6402" width="5.7109375" style="3" customWidth="1"/>
    <col min="6403" max="6403" width="9" style="3"/>
    <col min="6404" max="6405" width="12" style="3" customWidth="1"/>
    <col min="6406" max="6406" width="12.5703125" style="3" customWidth="1"/>
    <col min="6407" max="6407" width="12" style="3" customWidth="1"/>
    <col min="6408" max="6408" width="14" style="3" customWidth="1"/>
    <col min="6409" max="6656" width="9" style="3"/>
    <col min="6657" max="6657" width="3.5703125" style="3" customWidth="1"/>
    <col min="6658" max="6658" width="5.7109375" style="3" customWidth="1"/>
    <col min="6659" max="6659" width="9" style="3"/>
    <col min="6660" max="6661" width="12" style="3" customWidth="1"/>
    <col min="6662" max="6662" width="12.5703125" style="3" customWidth="1"/>
    <col min="6663" max="6663" width="12" style="3" customWidth="1"/>
    <col min="6664" max="6664" width="14" style="3" customWidth="1"/>
    <col min="6665" max="6912" width="9" style="3"/>
    <col min="6913" max="6913" width="3.5703125" style="3" customWidth="1"/>
    <col min="6914" max="6914" width="5.7109375" style="3" customWidth="1"/>
    <col min="6915" max="6915" width="9" style="3"/>
    <col min="6916" max="6917" width="12" style="3" customWidth="1"/>
    <col min="6918" max="6918" width="12.5703125" style="3" customWidth="1"/>
    <col min="6919" max="6919" width="12" style="3" customWidth="1"/>
    <col min="6920" max="6920" width="14" style="3" customWidth="1"/>
    <col min="6921" max="7168" width="9" style="3"/>
    <col min="7169" max="7169" width="3.5703125" style="3" customWidth="1"/>
    <col min="7170" max="7170" width="5.7109375" style="3" customWidth="1"/>
    <col min="7171" max="7171" width="9" style="3"/>
    <col min="7172" max="7173" width="12" style="3" customWidth="1"/>
    <col min="7174" max="7174" width="12.5703125" style="3" customWidth="1"/>
    <col min="7175" max="7175" width="12" style="3" customWidth="1"/>
    <col min="7176" max="7176" width="14" style="3" customWidth="1"/>
    <col min="7177" max="7424" width="9" style="3"/>
    <col min="7425" max="7425" width="3.5703125" style="3" customWidth="1"/>
    <col min="7426" max="7426" width="5.7109375" style="3" customWidth="1"/>
    <col min="7427" max="7427" width="9" style="3"/>
    <col min="7428" max="7429" width="12" style="3" customWidth="1"/>
    <col min="7430" max="7430" width="12.5703125" style="3" customWidth="1"/>
    <col min="7431" max="7431" width="12" style="3" customWidth="1"/>
    <col min="7432" max="7432" width="14" style="3" customWidth="1"/>
    <col min="7433" max="7680" width="9" style="3"/>
    <col min="7681" max="7681" width="3.5703125" style="3" customWidth="1"/>
    <col min="7682" max="7682" width="5.7109375" style="3" customWidth="1"/>
    <col min="7683" max="7683" width="9" style="3"/>
    <col min="7684" max="7685" width="12" style="3" customWidth="1"/>
    <col min="7686" max="7686" width="12.5703125" style="3" customWidth="1"/>
    <col min="7687" max="7687" width="12" style="3" customWidth="1"/>
    <col min="7688" max="7688" width="14" style="3" customWidth="1"/>
    <col min="7689" max="7936" width="9" style="3"/>
    <col min="7937" max="7937" width="3.5703125" style="3" customWidth="1"/>
    <col min="7938" max="7938" width="5.7109375" style="3" customWidth="1"/>
    <col min="7939" max="7939" width="9" style="3"/>
    <col min="7940" max="7941" width="12" style="3" customWidth="1"/>
    <col min="7942" max="7942" width="12.5703125" style="3" customWidth="1"/>
    <col min="7943" max="7943" width="12" style="3" customWidth="1"/>
    <col min="7944" max="7944" width="14" style="3" customWidth="1"/>
    <col min="7945" max="8192" width="9" style="3"/>
    <col min="8193" max="8193" width="3.5703125" style="3" customWidth="1"/>
    <col min="8194" max="8194" width="5.7109375" style="3" customWidth="1"/>
    <col min="8195" max="8195" width="9" style="3"/>
    <col min="8196" max="8197" width="12" style="3" customWidth="1"/>
    <col min="8198" max="8198" width="12.5703125" style="3" customWidth="1"/>
    <col min="8199" max="8199" width="12" style="3" customWidth="1"/>
    <col min="8200" max="8200" width="14" style="3" customWidth="1"/>
    <col min="8201" max="8448" width="9" style="3"/>
    <col min="8449" max="8449" width="3.5703125" style="3" customWidth="1"/>
    <col min="8450" max="8450" width="5.7109375" style="3" customWidth="1"/>
    <col min="8451" max="8451" width="9" style="3"/>
    <col min="8452" max="8453" width="12" style="3" customWidth="1"/>
    <col min="8454" max="8454" width="12.5703125" style="3" customWidth="1"/>
    <col min="8455" max="8455" width="12" style="3" customWidth="1"/>
    <col min="8456" max="8456" width="14" style="3" customWidth="1"/>
    <col min="8457" max="8704" width="9" style="3"/>
    <col min="8705" max="8705" width="3.5703125" style="3" customWidth="1"/>
    <col min="8706" max="8706" width="5.7109375" style="3" customWidth="1"/>
    <col min="8707" max="8707" width="9" style="3"/>
    <col min="8708" max="8709" width="12" style="3" customWidth="1"/>
    <col min="8710" max="8710" width="12.5703125" style="3" customWidth="1"/>
    <col min="8711" max="8711" width="12" style="3" customWidth="1"/>
    <col min="8712" max="8712" width="14" style="3" customWidth="1"/>
    <col min="8713" max="8960" width="9" style="3"/>
    <col min="8961" max="8961" width="3.5703125" style="3" customWidth="1"/>
    <col min="8962" max="8962" width="5.7109375" style="3" customWidth="1"/>
    <col min="8963" max="8963" width="9" style="3"/>
    <col min="8964" max="8965" width="12" style="3" customWidth="1"/>
    <col min="8966" max="8966" width="12.5703125" style="3" customWidth="1"/>
    <col min="8967" max="8967" width="12" style="3" customWidth="1"/>
    <col min="8968" max="8968" width="14" style="3" customWidth="1"/>
    <col min="8969" max="9216" width="9" style="3"/>
    <col min="9217" max="9217" width="3.5703125" style="3" customWidth="1"/>
    <col min="9218" max="9218" width="5.7109375" style="3" customWidth="1"/>
    <col min="9219" max="9219" width="9" style="3"/>
    <col min="9220" max="9221" width="12" style="3" customWidth="1"/>
    <col min="9222" max="9222" width="12.5703125" style="3" customWidth="1"/>
    <col min="9223" max="9223" width="12" style="3" customWidth="1"/>
    <col min="9224" max="9224" width="14" style="3" customWidth="1"/>
    <col min="9225" max="9472" width="9" style="3"/>
    <col min="9473" max="9473" width="3.5703125" style="3" customWidth="1"/>
    <col min="9474" max="9474" width="5.7109375" style="3" customWidth="1"/>
    <col min="9475" max="9475" width="9" style="3"/>
    <col min="9476" max="9477" width="12" style="3" customWidth="1"/>
    <col min="9478" max="9478" width="12.5703125" style="3" customWidth="1"/>
    <col min="9479" max="9479" width="12" style="3" customWidth="1"/>
    <col min="9480" max="9480" width="14" style="3" customWidth="1"/>
    <col min="9481" max="9728" width="9" style="3"/>
    <col min="9729" max="9729" width="3.5703125" style="3" customWidth="1"/>
    <col min="9730" max="9730" width="5.7109375" style="3" customWidth="1"/>
    <col min="9731" max="9731" width="9" style="3"/>
    <col min="9732" max="9733" width="12" style="3" customWidth="1"/>
    <col min="9734" max="9734" width="12.5703125" style="3" customWidth="1"/>
    <col min="9735" max="9735" width="12" style="3" customWidth="1"/>
    <col min="9736" max="9736" width="14" style="3" customWidth="1"/>
    <col min="9737" max="9984" width="9" style="3"/>
    <col min="9985" max="9985" width="3.5703125" style="3" customWidth="1"/>
    <col min="9986" max="9986" width="5.7109375" style="3" customWidth="1"/>
    <col min="9987" max="9987" width="9" style="3"/>
    <col min="9988" max="9989" width="12" style="3" customWidth="1"/>
    <col min="9990" max="9990" width="12.5703125" style="3" customWidth="1"/>
    <col min="9991" max="9991" width="12" style="3" customWidth="1"/>
    <col min="9992" max="9992" width="14" style="3" customWidth="1"/>
    <col min="9993" max="10240" width="9" style="3"/>
    <col min="10241" max="10241" width="3.5703125" style="3" customWidth="1"/>
    <col min="10242" max="10242" width="5.7109375" style="3" customWidth="1"/>
    <col min="10243" max="10243" width="9" style="3"/>
    <col min="10244" max="10245" width="12" style="3" customWidth="1"/>
    <col min="10246" max="10246" width="12.5703125" style="3" customWidth="1"/>
    <col min="10247" max="10247" width="12" style="3" customWidth="1"/>
    <col min="10248" max="10248" width="14" style="3" customWidth="1"/>
    <col min="10249" max="10496" width="9" style="3"/>
    <col min="10497" max="10497" width="3.5703125" style="3" customWidth="1"/>
    <col min="10498" max="10498" width="5.7109375" style="3" customWidth="1"/>
    <col min="10499" max="10499" width="9" style="3"/>
    <col min="10500" max="10501" width="12" style="3" customWidth="1"/>
    <col min="10502" max="10502" width="12.5703125" style="3" customWidth="1"/>
    <col min="10503" max="10503" width="12" style="3" customWidth="1"/>
    <col min="10504" max="10504" width="14" style="3" customWidth="1"/>
    <col min="10505" max="10752" width="9" style="3"/>
    <col min="10753" max="10753" width="3.5703125" style="3" customWidth="1"/>
    <col min="10754" max="10754" width="5.7109375" style="3" customWidth="1"/>
    <col min="10755" max="10755" width="9" style="3"/>
    <col min="10756" max="10757" width="12" style="3" customWidth="1"/>
    <col min="10758" max="10758" width="12.5703125" style="3" customWidth="1"/>
    <col min="10759" max="10759" width="12" style="3" customWidth="1"/>
    <col min="10760" max="10760" width="14" style="3" customWidth="1"/>
    <col min="10761" max="11008" width="9" style="3"/>
    <col min="11009" max="11009" width="3.5703125" style="3" customWidth="1"/>
    <col min="11010" max="11010" width="5.7109375" style="3" customWidth="1"/>
    <col min="11011" max="11011" width="9" style="3"/>
    <col min="11012" max="11013" width="12" style="3" customWidth="1"/>
    <col min="11014" max="11014" width="12.5703125" style="3" customWidth="1"/>
    <col min="11015" max="11015" width="12" style="3" customWidth="1"/>
    <col min="11016" max="11016" width="14" style="3" customWidth="1"/>
    <col min="11017" max="11264" width="9" style="3"/>
    <col min="11265" max="11265" width="3.5703125" style="3" customWidth="1"/>
    <col min="11266" max="11266" width="5.7109375" style="3" customWidth="1"/>
    <col min="11267" max="11267" width="9" style="3"/>
    <col min="11268" max="11269" width="12" style="3" customWidth="1"/>
    <col min="11270" max="11270" width="12.5703125" style="3" customWidth="1"/>
    <col min="11271" max="11271" width="12" style="3" customWidth="1"/>
    <col min="11272" max="11272" width="14" style="3" customWidth="1"/>
    <col min="11273" max="11520" width="9" style="3"/>
    <col min="11521" max="11521" width="3.5703125" style="3" customWidth="1"/>
    <col min="11522" max="11522" width="5.7109375" style="3" customWidth="1"/>
    <col min="11523" max="11523" width="9" style="3"/>
    <col min="11524" max="11525" width="12" style="3" customWidth="1"/>
    <col min="11526" max="11526" width="12.5703125" style="3" customWidth="1"/>
    <col min="11527" max="11527" width="12" style="3" customWidth="1"/>
    <col min="11528" max="11528" width="14" style="3" customWidth="1"/>
    <col min="11529" max="11776" width="9" style="3"/>
    <col min="11777" max="11777" width="3.5703125" style="3" customWidth="1"/>
    <col min="11778" max="11778" width="5.7109375" style="3" customWidth="1"/>
    <col min="11779" max="11779" width="9" style="3"/>
    <col min="11780" max="11781" width="12" style="3" customWidth="1"/>
    <col min="11782" max="11782" width="12.5703125" style="3" customWidth="1"/>
    <col min="11783" max="11783" width="12" style="3" customWidth="1"/>
    <col min="11784" max="11784" width="14" style="3" customWidth="1"/>
    <col min="11785" max="12032" width="9" style="3"/>
    <col min="12033" max="12033" width="3.5703125" style="3" customWidth="1"/>
    <col min="12034" max="12034" width="5.7109375" style="3" customWidth="1"/>
    <col min="12035" max="12035" width="9" style="3"/>
    <col min="12036" max="12037" width="12" style="3" customWidth="1"/>
    <col min="12038" max="12038" width="12.5703125" style="3" customWidth="1"/>
    <col min="12039" max="12039" width="12" style="3" customWidth="1"/>
    <col min="12040" max="12040" width="14" style="3" customWidth="1"/>
    <col min="12041" max="12288" width="9" style="3"/>
    <col min="12289" max="12289" width="3.5703125" style="3" customWidth="1"/>
    <col min="12290" max="12290" width="5.7109375" style="3" customWidth="1"/>
    <col min="12291" max="12291" width="9" style="3"/>
    <col min="12292" max="12293" width="12" style="3" customWidth="1"/>
    <col min="12294" max="12294" width="12.5703125" style="3" customWidth="1"/>
    <col min="12295" max="12295" width="12" style="3" customWidth="1"/>
    <col min="12296" max="12296" width="14" style="3" customWidth="1"/>
    <col min="12297" max="12544" width="9" style="3"/>
    <col min="12545" max="12545" width="3.5703125" style="3" customWidth="1"/>
    <col min="12546" max="12546" width="5.7109375" style="3" customWidth="1"/>
    <col min="12547" max="12547" width="9" style="3"/>
    <col min="12548" max="12549" width="12" style="3" customWidth="1"/>
    <col min="12550" max="12550" width="12.5703125" style="3" customWidth="1"/>
    <col min="12551" max="12551" width="12" style="3" customWidth="1"/>
    <col min="12552" max="12552" width="14" style="3" customWidth="1"/>
    <col min="12553" max="12800" width="9" style="3"/>
    <col min="12801" max="12801" width="3.5703125" style="3" customWidth="1"/>
    <col min="12802" max="12802" width="5.7109375" style="3" customWidth="1"/>
    <col min="12803" max="12803" width="9" style="3"/>
    <col min="12804" max="12805" width="12" style="3" customWidth="1"/>
    <col min="12806" max="12806" width="12.5703125" style="3" customWidth="1"/>
    <col min="12807" max="12807" width="12" style="3" customWidth="1"/>
    <col min="12808" max="12808" width="14" style="3" customWidth="1"/>
    <col min="12809" max="13056" width="9" style="3"/>
    <col min="13057" max="13057" width="3.5703125" style="3" customWidth="1"/>
    <col min="13058" max="13058" width="5.7109375" style="3" customWidth="1"/>
    <col min="13059" max="13059" width="9" style="3"/>
    <col min="13060" max="13061" width="12" style="3" customWidth="1"/>
    <col min="13062" max="13062" width="12.5703125" style="3" customWidth="1"/>
    <col min="13063" max="13063" width="12" style="3" customWidth="1"/>
    <col min="13064" max="13064" width="14" style="3" customWidth="1"/>
    <col min="13065" max="13312" width="9" style="3"/>
    <col min="13313" max="13313" width="3.5703125" style="3" customWidth="1"/>
    <col min="13314" max="13314" width="5.7109375" style="3" customWidth="1"/>
    <col min="13315" max="13315" width="9" style="3"/>
    <col min="13316" max="13317" width="12" style="3" customWidth="1"/>
    <col min="13318" max="13318" width="12.5703125" style="3" customWidth="1"/>
    <col min="13319" max="13319" width="12" style="3" customWidth="1"/>
    <col min="13320" max="13320" width="14" style="3" customWidth="1"/>
    <col min="13321" max="13568" width="9" style="3"/>
    <col min="13569" max="13569" width="3.5703125" style="3" customWidth="1"/>
    <col min="13570" max="13570" width="5.7109375" style="3" customWidth="1"/>
    <col min="13571" max="13571" width="9" style="3"/>
    <col min="13572" max="13573" width="12" style="3" customWidth="1"/>
    <col min="13574" max="13574" width="12.5703125" style="3" customWidth="1"/>
    <col min="13575" max="13575" width="12" style="3" customWidth="1"/>
    <col min="13576" max="13576" width="14" style="3" customWidth="1"/>
    <col min="13577" max="13824" width="9" style="3"/>
    <col min="13825" max="13825" width="3.5703125" style="3" customWidth="1"/>
    <col min="13826" max="13826" width="5.7109375" style="3" customWidth="1"/>
    <col min="13827" max="13827" width="9" style="3"/>
    <col min="13828" max="13829" width="12" style="3" customWidth="1"/>
    <col min="13830" max="13830" width="12.5703125" style="3" customWidth="1"/>
    <col min="13831" max="13831" width="12" style="3" customWidth="1"/>
    <col min="13832" max="13832" width="14" style="3" customWidth="1"/>
    <col min="13833" max="14080" width="9" style="3"/>
    <col min="14081" max="14081" width="3.5703125" style="3" customWidth="1"/>
    <col min="14082" max="14082" width="5.7109375" style="3" customWidth="1"/>
    <col min="14083" max="14083" width="9" style="3"/>
    <col min="14084" max="14085" width="12" style="3" customWidth="1"/>
    <col min="14086" max="14086" width="12.5703125" style="3" customWidth="1"/>
    <col min="14087" max="14087" width="12" style="3" customWidth="1"/>
    <col min="14088" max="14088" width="14" style="3" customWidth="1"/>
    <col min="14089" max="14336" width="9" style="3"/>
    <col min="14337" max="14337" width="3.5703125" style="3" customWidth="1"/>
    <col min="14338" max="14338" width="5.7109375" style="3" customWidth="1"/>
    <col min="14339" max="14339" width="9" style="3"/>
    <col min="14340" max="14341" width="12" style="3" customWidth="1"/>
    <col min="14342" max="14342" width="12.5703125" style="3" customWidth="1"/>
    <col min="14343" max="14343" width="12" style="3" customWidth="1"/>
    <col min="14344" max="14344" width="14" style="3" customWidth="1"/>
    <col min="14345" max="14592" width="9" style="3"/>
    <col min="14593" max="14593" width="3.5703125" style="3" customWidth="1"/>
    <col min="14594" max="14594" width="5.7109375" style="3" customWidth="1"/>
    <col min="14595" max="14595" width="9" style="3"/>
    <col min="14596" max="14597" width="12" style="3" customWidth="1"/>
    <col min="14598" max="14598" width="12.5703125" style="3" customWidth="1"/>
    <col min="14599" max="14599" width="12" style="3" customWidth="1"/>
    <col min="14600" max="14600" width="14" style="3" customWidth="1"/>
    <col min="14601" max="14848" width="9" style="3"/>
    <col min="14849" max="14849" width="3.5703125" style="3" customWidth="1"/>
    <col min="14850" max="14850" width="5.7109375" style="3" customWidth="1"/>
    <col min="14851" max="14851" width="9" style="3"/>
    <col min="14852" max="14853" width="12" style="3" customWidth="1"/>
    <col min="14854" max="14854" width="12.5703125" style="3" customWidth="1"/>
    <col min="14855" max="14855" width="12" style="3" customWidth="1"/>
    <col min="14856" max="14856" width="14" style="3" customWidth="1"/>
    <col min="14857" max="15104" width="9" style="3"/>
    <col min="15105" max="15105" width="3.5703125" style="3" customWidth="1"/>
    <col min="15106" max="15106" width="5.7109375" style="3" customWidth="1"/>
    <col min="15107" max="15107" width="9" style="3"/>
    <col min="15108" max="15109" width="12" style="3" customWidth="1"/>
    <col min="15110" max="15110" width="12.5703125" style="3" customWidth="1"/>
    <col min="15111" max="15111" width="12" style="3" customWidth="1"/>
    <col min="15112" max="15112" width="14" style="3" customWidth="1"/>
    <col min="15113" max="15360" width="9" style="3"/>
    <col min="15361" max="15361" width="3.5703125" style="3" customWidth="1"/>
    <col min="15362" max="15362" width="5.7109375" style="3" customWidth="1"/>
    <col min="15363" max="15363" width="9" style="3"/>
    <col min="15364" max="15365" width="12" style="3" customWidth="1"/>
    <col min="15366" max="15366" width="12.5703125" style="3" customWidth="1"/>
    <col min="15367" max="15367" width="12" style="3" customWidth="1"/>
    <col min="15368" max="15368" width="14" style="3" customWidth="1"/>
    <col min="15369" max="15616" width="9" style="3"/>
    <col min="15617" max="15617" width="3.5703125" style="3" customWidth="1"/>
    <col min="15618" max="15618" width="5.7109375" style="3" customWidth="1"/>
    <col min="15619" max="15619" width="9" style="3"/>
    <col min="15620" max="15621" width="12" style="3" customWidth="1"/>
    <col min="15622" max="15622" width="12.5703125" style="3" customWidth="1"/>
    <col min="15623" max="15623" width="12" style="3" customWidth="1"/>
    <col min="15624" max="15624" width="14" style="3" customWidth="1"/>
    <col min="15625" max="15872" width="9" style="3"/>
    <col min="15873" max="15873" width="3.5703125" style="3" customWidth="1"/>
    <col min="15874" max="15874" width="5.7109375" style="3" customWidth="1"/>
    <col min="15875" max="15875" width="9" style="3"/>
    <col min="15876" max="15877" width="12" style="3" customWidth="1"/>
    <col min="15878" max="15878" width="12.5703125" style="3" customWidth="1"/>
    <col min="15879" max="15879" width="12" style="3" customWidth="1"/>
    <col min="15880" max="15880" width="14" style="3" customWidth="1"/>
    <col min="15881" max="16128" width="9" style="3"/>
    <col min="16129" max="16129" width="3.5703125" style="3" customWidth="1"/>
    <col min="16130" max="16130" width="5.7109375" style="3" customWidth="1"/>
    <col min="16131" max="16131" width="9" style="3"/>
    <col min="16132" max="16133" width="12" style="3" customWidth="1"/>
    <col min="16134" max="16134" width="12.57031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>
      <c r="A1" s="71" t="s">
        <v>53</v>
      </c>
      <c r="B1" s="71" t="s">
        <v>36</v>
      </c>
      <c r="C1" s="71" t="s">
        <v>37</v>
      </c>
      <c r="D1" s="71" t="s">
        <v>38</v>
      </c>
      <c r="E1" s="71" t="s">
        <v>39</v>
      </c>
      <c r="F1" s="71" t="s">
        <v>46</v>
      </c>
      <c r="G1" s="71" t="s">
        <v>47</v>
      </c>
      <c r="H1" s="45"/>
    </row>
    <row r="2" spans="1:8">
      <c r="A2" s="72" t="s">
        <v>71</v>
      </c>
      <c r="B2" s="72">
        <v>12</v>
      </c>
      <c r="C2" s="72">
        <v>56182</v>
      </c>
      <c r="D2" s="72">
        <v>665911.06566752098</v>
      </c>
      <c r="E2" s="72">
        <v>609449.66547264997</v>
      </c>
      <c r="F2" s="72">
        <v>56461.4001948718</v>
      </c>
      <c r="G2" s="72">
        <v>8.47881993645411E-2</v>
      </c>
      <c r="H2"/>
    </row>
    <row r="3" spans="1:8">
      <c r="A3" s="72" t="s">
        <v>72</v>
      </c>
      <c r="B3" s="72">
        <v>13</v>
      </c>
      <c r="C3" s="72">
        <v>18855.581999999999</v>
      </c>
      <c r="D3" s="72">
        <v>122465.715285342</v>
      </c>
      <c r="E3" s="72">
        <v>96313.201800075607</v>
      </c>
      <c r="F3" s="72">
        <v>26152.513485265899</v>
      </c>
      <c r="G3" s="72">
        <v>0.21354967326432001</v>
      </c>
      <c r="H3"/>
    </row>
    <row r="4" spans="1:8">
      <c r="A4" s="72" t="s">
        <v>73</v>
      </c>
      <c r="B4" s="72">
        <v>14</v>
      </c>
      <c r="C4" s="72">
        <v>117409</v>
      </c>
      <c r="D4" s="72">
        <v>112155.31245042699</v>
      </c>
      <c r="E4" s="72">
        <v>82843.263520512803</v>
      </c>
      <c r="F4" s="72">
        <v>29312.048929914501</v>
      </c>
      <c r="G4" s="72">
        <v>0.261352300568646</v>
      </c>
      <c r="H4"/>
    </row>
    <row r="5" spans="1:8">
      <c r="A5" s="72" t="s">
        <v>74</v>
      </c>
      <c r="B5" s="72">
        <v>15</v>
      </c>
      <c r="C5" s="72">
        <v>6646</v>
      </c>
      <c r="D5" s="72">
        <v>109270.141144444</v>
      </c>
      <c r="E5" s="72">
        <v>90737.160079487207</v>
      </c>
      <c r="F5" s="72">
        <v>18532.981064957301</v>
      </c>
      <c r="G5" s="72">
        <v>0.16960700215860899</v>
      </c>
      <c r="H5"/>
    </row>
    <row r="6" spans="1:8">
      <c r="A6" s="72" t="s">
        <v>75</v>
      </c>
      <c r="B6" s="72">
        <v>16</v>
      </c>
      <c r="C6" s="72">
        <v>4392</v>
      </c>
      <c r="D6" s="72">
        <v>295141.74198803399</v>
      </c>
      <c r="E6" s="72">
        <v>258980.177446154</v>
      </c>
      <c r="F6" s="72">
        <v>36161.564541880303</v>
      </c>
      <c r="G6" s="72">
        <v>0.12252270484784999</v>
      </c>
      <c r="H6"/>
    </row>
    <row r="7" spans="1:8">
      <c r="A7" s="72" t="s">
        <v>76</v>
      </c>
      <c r="B7" s="72">
        <v>17</v>
      </c>
      <c r="C7" s="72">
        <v>22791</v>
      </c>
      <c r="D7" s="72">
        <v>415548.22555897402</v>
      </c>
      <c r="E7" s="72">
        <v>348912.38143846201</v>
      </c>
      <c r="F7" s="72">
        <v>66635.844120512804</v>
      </c>
      <c r="G7" s="72">
        <v>0.160356464116476</v>
      </c>
      <c r="H7"/>
    </row>
    <row r="8" spans="1:8">
      <c r="A8" s="72" t="s">
        <v>77</v>
      </c>
      <c r="B8" s="72">
        <v>18</v>
      </c>
      <c r="C8" s="72">
        <v>54516</v>
      </c>
      <c r="D8" s="72">
        <v>161993.082400855</v>
      </c>
      <c r="E8" s="72">
        <v>147949.232351282</v>
      </c>
      <c r="F8" s="72">
        <v>14043.8500495726</v>
      </c>
      <c r="G8" s="72">
        <v>8.6694134350878596E-2</v>
      </c>
      <c r="H8"/>
    </row>
    <row r="9" spans="1:8">
      <c r="A9" s="72" t="s">
        <v>78</v>
      </c>
      <c r="B9" s="72">
        <v>19</v>
      </c>
      <c r="C9" s="72">
        <v>20810</v>
      </c>
      <c r="D9" s="72">
        <v>167189.46086837599</v>
      </c>
      <c r="E9" s="72">
        <v>165029.58633846199</v>
      </c>
      <c r="F9" s="72">
        <v>2159.8745299145298</v>
      </c>
      <c r="G9" s="72">
        <v>1.2918724174934299E-2</v>
      </c>
      <c r="H9"/>
    </row>
    <row r="10" spans="1:8">
      <c r="A10" s="72" t="s">
        <v>79</v>
      </c>
      <c r="B10" s="72">
        <v>21</v>
      </c>
      <c r="C10" s="72">
        <v>102055</v>
      </c>
      <c r="D10" s="72">
        <v>467077.93310000002</v>
      </c>
      <c r="E10" s="72">
        <v>428003.39020000002</v>
      </c>
      <c r="F10" s="72">
        <v>39074.5429</v>
      </c>
      <c r="G10" s="72">
        <v>8.3657437294590103E-2</v>
      </c>
      <c r="H10"/>
    </row>
    <row r="11" spans="1:8">
      <c r="A11" s="72" t="s">
        <v>80</v>
      </c>
      <c r="B11" s="72">
        <v>22</v>
      </c>
      <c r="C11" s="72">
        <v>53599</v>
      </c>
      <c r="D11" s="72">
        <v>862124.75044700899</v>
      </c>
      <c r="E11" s="72">
        <v>833119.04052136804</v>
      </c>
      <c r="F11" s="72">
        <v>29005.709925641</v>
      </c>
      <c r="G11" s="72">
        <v>3.36444463641737E-2</v>
      </c>
      <c r="H11"/>
    </row>
    <row r="12" spans="1:8">
      <c r="A12" s="72" t="s">
        <v>81</v>
      </c>
      <c r="B12" s="72">
        <v>23</v>
      </c>
      <c r="C12" s="72">
        <v>163656.21799999999</v>
      </c>
      <c r="D12" s="72">
        <v>1498090.1674700901</v>
      </c>
      <c r="E12" s="72">
        <v>1272753.5979128201</v>
      </c>
      <c r="F12" s="72">
        <v>225336.569557265</v>
      </c>
      <c r="G12" s="72">
        <v>0.150415892481161</v>
      </c>
      <c r="H12"/>
    </row>
    <row r="13" spans="1:8">
      <c r="A13" s="72" t="s">
        <v>82</v>
      </c>
      <c r="B13" s="72">
        <v>24</v>
      </c>
      <c r="C13" s="72">
        <v>23808.952000000001</v>
      </c>
      <c r="D13" s="72">
        <v>578956.71633162396</v>
      </c>
      <c r="E13" s="72">
        <v>507145.14683504298</v>
      </c>
      <c r="F13" s="72">
        <v>71811.5694965812</v>
      </c>
      <c r="G13" s="72">
        <v>0.12403616275771399</v>
      </c>
      <c r="H13"/>
    </row>
    <row r="14" spans="1:8">
      <c r="A14" s="72" t="s">
        <v>83</v>
      </c>
      <c r="B14" s="72">
        <v>25</v>
      </c>
      <c r="C14" s="72">
        <v>60277</v>
      </c>
      <c r="D14" s="72">
        <v>587967.0318</v>
      </c>
      <c r="E14" s="72">
        <v>524816.3308</v>
      </c>
      <c r="F14" s="72">
        <v>63150.701000000001</v>
      </c>
      <c r="G14" s="72">
        <v>0.107405173393261</v>
      </c>
      <c r="H14"/>
    </row>
    <row r="15" spans="1:8">
      <c r="A15" s="72" t="s">
        <v>84</v>
      </c>
      <c r="B15" s="72">
        <v>26</v>
      </c>
      <c r="C15" s="72">
        <v>71261</v>
      </c>
      <c r="D15" s="72">
        <v>371357.54123426398</v>
      </c>
      <c r="E15" s="72">
        <v>328412.45647569798</v>
      </c>
      <c r="F15" s="72">
        <v>42945.084758565899</v>
      </c>
      <c r="G15" s="72">
        <v>0.11564349714248801</v>
      </c>
      <c r="H15"/>
    </row>
    <row r="16" spans="1:8">
      <c r="A16" s="72" t="s">
        <v>85</v>
      </c>
      <c r="B16" s="72">
        <v>27</v>
      </c>
      <c r="C16" s="72">
        <v>131241.67000000001</v>
      </c>
      <c r="D16" s="72">
        <v>952775.50670000003</v>
      </c>
      <c r="E16" s="72">
        <v>827242.71829999995</v>
      </c>
      <c r="F16" s="72">
        <v>125532.7884</v>
      </c>
      <c r="G16" s="72">
        <v>0.13175484415504199</v>
      </c>
      <c r="H16"/>
    </row>
    <row r="17" spans="1:8">
      <c r="A17" s="72" t="s">
        <v>86</v>
      </c>
      <c r="B17" s="72">
        <v>29</v>
      </c>
      <c r="C17" s="72">
        <v>168192</v>
      </c>
      <c r="D17" s="72">
        <v>2081231.1811299101</v>
      </c>
      <c r="E17" s="72">
        <v>1870163.02783675</v>
      </c>
      <c r="F17" s="72">
        <v>211068.153293162</v>
      </c>
      <c r="G17" s="72">
        <v>0.10141504471337601</v>
      </c>
      <c r="H17"/>
    </row>
    <row r="18" spans="1:8">
      <c r="A18" s="72" t="s">
        <v>87</v>
      </c>
      <c r="B18" s="72">
        <v>31</v>
      </c>
      <c r="C18" s="72">
        <v>35965.735000000001</v>
      </c>
      <c r="D18" s="72">
        <v>233739.61218373801</v>
      </c>
      <c r="E18" s="72">
        <v>190993.48315070401</v>
      </c>
      <c r="F18" s="72">
        <v>42746.129033033998</v>
      </c>
      <c r="G18" s="72">
        <v>0.18287926737651999</v>
      </c>
      <c r="H18"/>
    </row>
    <row r="19" spans="1:8">
      <c r="A19" s="72" t="s">
        <v>88</v>
      </c>
      <c r="B19" s="72">
        <v>32</v>
      </c>
      <c r="C19" s="72">
        <v>15725.957</v>
      </c>
      <c r="D19" s="72">
        <v>250894.24049369199</v>
      </c>
      <c r="E19" s="72">
        <v>231765.85475666201</v>
      </c>
      <c r="F19" s="72">
        <v>19128.385737029701</v>
      </c>
      <c r="G19" s="72">
        <v>7.6240832389735905E-2</v>
      </c>
      <c r="H19"/>
    </row>
    <row r="20" spans="1:8">
      <c r="A20" s="72" t="s">
        <v>89</v>
      </c>
      <c r="B20" s="72">
        <v>33</v>
      </c>
      <c r="C20" s="72">
        <v>33348.976999999999</v>
      </c>
      <c r="D20" s="72">
        <v>392128.67971678398</v>
      </c>
      <c r="E20" s="72">
        <v>319697.140978501</v>
      </c>
      <c r="F20" s="72">
        <v>72431.538738283401</v>
      </c>
      <c r="G20" s="72">
        <v>0.18471369855068301</v>
      </c>
      <c r="H20"/>
    </row>
    <row r="21" spans="1:8">
      <c r="A21" s="72" t="s">
        <v>90</v>
      </c>
      <c r="B21" s="72">
        <v>34</v>
      </c>
      <c r="C21" s="72">
        <v>40122.353999999999</v>
      </c>
      <c r="D21" s="72">
        <v>225168.87624710699</v>
      </c>
      <c r="E21" s="72">
        <v>158277.480925779</v>
      </c>
      <c r="F21" s="72">
        <v>66891.395321328004</v>
      </c>
      <c r="G21" s="72">
        <v>0.297072119540711</v>
      </c>
      <c r="H21"/>
    </row>
    <row r="22" spans="1:8">
      <c r="A22" s="72" t="s">
        <v>91</v>
      </c>
      <c r="B22" s="72">
        <v>35</v>
      </c>
      <c r="C22" s="72">
        <v>28591.105</v>
      </c>
      <c r="D22" s="72">
        <v>674952.56883628306</v>
      </c>
      <c r="E22" s="72">
        <v>612560.23529533797</v>
      </c>
      <c r="F22" s="72">
        <v>62392.333540945401</v>
      </c>
      <c r="G22" s="72">
        <v>9.2439582308011498E-2</v>
      </c>
      <c r="H22"/>
    </row>
    <row r="23" spans="1:8">
      <c r="A23" s="72" t="s">
        <v>92</v>
      </c>
      <c r="B23" s="72">
        <v>36</v>
      </c>
      <c r="C23" s="72">
        <v>146963.74299999999</v>
      </c>
      <c r="D23" s="72">
        <v>754571.21605221205</v>
      </c>
      <c r="E23" s="72">
        <v>610522.02730392397</v>
      </c>
      <c r="F23" s="72">
        <v>144049.188748288</v>
      </c>
      <c r="G23" s="72">
        <v>0.19090204567029301</v>
      </c>
      <c r="H23"/>
    </row>
    <row r="24" spans="1:8">
      <c r="A24" s="72" t="s">
        <v>93</v>
      </c>
      <c r="B24" s="72">
        <v>37</v>
      </c>
      <c r="C24" s="72">
        <v>62822.434999999998</v>
      </c>
      <c r="D24" s="72">
        <v>673493.61881858401</v>
      </c>
      <c r="E24" s="72">
        <v>567857.34015896404</v>
      </c>
      <c r="F24" s="72">
        <v>105636.27865962</v>
      </c>
      <c r="G24" s="72">
        <v>0.15684822499866199</v>
      </c>
      <c r="H24"/>
    </row>
    <row r="25" spans="1:8">
      <c r="A25" s="72" t="s">
        <v>94</v>
      </c>
      <c r="B25" s="72">
        <v>38</v>
      </c>
      <c r="C25" s="72">
        <v>84891.630999999994</v>
      </c>
      <c r="D25" s="72">
        <v>442565.40957787598</v>
      </c>
      <c r="E25" s="72">
        <v>396820.63893008803</v>
      </c>
      <c r="F25" s="72">
        <v>45744.770647787598</v>
      </c>
      <c r="G25" s="72">
        <v>0.10336273386440099</v>
      </c>
      <c r="H25"/>
    </row>
    <row r="26" spans="1:8">
      <c r="A26" s="72" t="s">
        <v>95</v>
      </c>
      <c r="B26" s="72">
        <v>39</v>
      </c>
      <c r="C26" s="72">
        <v>84012.357000000004</v>
      </c>
      <c r="D26" s="72">
        <v>131520.10267823201</v>
      </c>
      <c r="E26" s="72">
        <v>95224.481717437695</v>
      </c>
      <c r="F26" s="72">
        <v>36295.620960793902</v>
      </c>
      <c r="G26" s="72">
        <v>0.27597013856955599</v>
      </c>
      <c r="H26"/>
    </row>
    <row r="27" spans="1:8">
      <c r="A27" s="72" t="s">
        <v>96</v>
      </c>
      <c r="B27" s="72">
        <v>40</v>
      </c>
      <c r="C27" s="72">
        <v>-16</v>
      </c>
      <c r="D27" s="72">
        <v>-37.606699999999996</v>
      </c>
      <c r="E27" s="72">
        <v>-49.556800000000003</v>
      </c>
      <c r="F27" s="72">
        <v>11.950100000000001</v>
      </c>
      <c r="G27" s="72">
        <v>-0.31776518545897398</v>
      </c>
      <c r="H27"/>
    </row>
    <row r="28" spans="1:8">
      <c r="A28" s="72" t="s">
        <v>97</v>
      </c>
      <c r="B28" s="72">
        <v>42</v>
      </c>
      <c r="C28" s="72">
        <v>4905.1329999999998</v>
      </c>
      <c r="D28" s="72">
        <v>88868.605599999995</v>
      </c>
      <c r="E28" s="72">
        <v>80252.255399999995</v>
      </c>
      <c r="F28" s="72">
        <v>8616.3502000000008</v>
      </c>
      <c r="G28" s="72">
        <v>9.6956063863344794E-2</v>
      </c>
      <c r="H28"/>
    </row>
    <row r="29" spans="1:8">
      <c r="A29" s="72" t="s">
        <v>98</v>
      </c>
      <c r="B29" s="72">
        <v>75</v>
      </c>
      <c r="C29" s="72">
        <v>439</v>
      </c>
      <c r="D29" s="72">
        <v>248379.31623931599</v>
      </c>
      <c r="E29" s="72">
        <v>235776.367606838</v>
      </c>
      <c r="F29" s="72">
        <v>12602.948632478599</v>
      </c>
      <c r="G29" s="72">
        <v>5.074073325951E-2</v>
      </c>
      <c r="H29"/>
    </row>
    <row r="30" spans="1:8">
      <c r="A30" s="72" t="s">
        <v>99</v>
      </c>
      <c r="B30" s="72">
        <v>76</v>
      </c>
      <c r="C30" s="72">
        <v>3168</v>
      </c>
      <c r="D30" s="72">
        <v>512219.80878803402</v>
      </c>
      <c r="E30" s="72">
        <v>474440.60135982902</v>
      </c>
      <c r="F30" s="72">
        <v>37779.207428205103</v>
      </c>
      <c r="G30" s="72">
        <v>7.3755850086303198E-2</v>
      </c>
      <c r="H30"/>
    </row>
    <row r="31" spans="1:8">
      <c r="A31" s="72" t="s">
        <v>100</v>
      </c>
      <c r="B31" s="72">
        <v>99</v>
      </c>
      <c r="C31" s="72">
        <v>31</v>
      </c>
      <c r="D31" s="72">
        <v>24965.313970198898</v>
      </c>
      <c r="E31" s="72">
        <v>20684.329763255399</v>
      </c>
      <c r="F31" s="72">
        <v>4280.9842069434999</v>
      </c>
      <c r="G31" s="72">
        <v>0.17147728292356801</v>
      </c>
      <c r="H31"/>
    </row>
    <row r="32" spans="1:8">
      <c r="A32" s="53" t="s">
        <v>101</v>
      </c>
      <c r="B32" s="53">
        <v>99</v>
      </c>
      <c r="C32" s="53">
        <v>57</v>
      </c>
      <c r="D32" s="53">
        <v>49856.421072536097</v>
      </c>
      <c r="E32" s="53">
        <v>43575.581347855703</v>
      </c>
      <c r="F32" s="53">
        <v>6280.8397246804298</v>
      </c>
      <c r="G32" s="53">
        <v>0.125978551800628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2014-02-19T00:55:16Z</dcterms:modified>
</cp:coreProperties>
</file>