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Work paper\Diff check\2014-02-22\"/>
    </mc:Choice>
  </mc:AlternateContent>
  <bookViews>
    <workbookView xWindow="0" yWindow="105" windowWidth="20415" windowHeight="777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E4" i="2" l="1"/>
  <c r="F4" i="2"/>
  <c r="J4" i="2"/>
  <c r="E5" i="2"/>
  <c r="F5" i="2"/>
  <c r="J5" i="2"/>
  <c r="E6" i="2"/>
  <c r="F6" i="2"/>
  <c r="J6" i="2"/>
  <c r="E7" i="2"/>
  <c r="F7" i="2"/>
  <c r="J7" i="2"/>
  <c r="E8" i="2"/>
  <c r="F8" i="2"/>
  <c r="J8" i="2"/>
  <c r="E9" i="2"/>
  <c r="F9" i="2"/>
  <c r="J9" i="2"/>
  <c r="E10" i="2"/>
  <c r="F10" i="2"/>
  <c r="J10" i="2"/>
  <c r="E11" i="2"/>
  <c r="F11" i="2"/>
  <c r="J11" i="2"/>
  <c r="E12" i="2"/>
  <c r="F12" i="2"/>
  <c r="J12" i="2"/>
  <c r="E13" i="2"/>
  <c r="F13" i="2"/>
  <c r="J13" i="2"/>
  <c r="E14" i="2"/>
  <c r="F14" i="2"/>
  <c r="J14" i="2"/>
  <c r="E15" i="2"/>
  <c r="F15" i="2"/>
  <c r="J15" i="2"/>
  <c r="E16" i="2"/>
  <c r="F16" i="2"/>
  <c r="J16" i="2"/>
  <c r="E17" i="2"/>
  <c r="F17" i="2"/>
  <c r="J17" i="2"/>
  <c r="E18" i="2"/>
  <c r="F18" i="2"/>
  <c r="J18" i="2"/>
  <c r="E19" i="2"/>
  <c r="F19" i="2"/>
  <c r="J19" i="2"/>
  <c r="E20" i="2"/>
  <c r="F20" i="2"/>
  <c r="J20" i="2"/>
  <c r="E21" i="2"/>
  <c r="F21" i="2"/>
  <c r="J21" i="2"/>
  <c r="E22" i="2"/>
  <c r="F22" i="2"/>
  <c r="J22" i="2"/>
  <c r="E23" i="2"/>
  <c r="F23" i="2"/>
  <c r="J23" i="2"/>
  <c r="E24" i="2"/>
  <c r="F24" i="2"/>
  <c r="J24" i="2"/>
  <c r="E25" i="2"/>
  <c r="F25" i="2"/>
  <c r="J25" i="2"/>
  <c r="E26" i="2"/>
  <c r="F26" i="2"/>
  <c r="J26" i="2"/>
  <c r="E27" i="2"/>
  <c r="F27" i="2"/>
  <c r="J27" i="2"/>
  <c r="E28" i="2"/>
  <c r="F28" i="2"/>
  <c r="J28" i="2"/>
  <c r="E29" i="2"/>
  <c r="F29" i="2"/>
  <c r="J29" i="2"/>
  <c r="E30" i="2"/>
  <c r="K30" i="2" s="1"/>
  <c r="F30" i="2"/>
  <c r="E31" i="2"/>
  <c r="F31" i="2"/>
  <c r="J31" i="2"/>
  <c r="E32" i="2"/>
  <c r="K32" i="2" s="1"/>
  <c r="F32" i="2"/>
  <c r="E33" i="2"/>
  <c r="K33" i="2" s="1"/>
  <c r="F33" i="2"/>
  <c r="E34" i="2"/>
  <c r="K34" i="2" s="1"/>
  <c r="F34" i="2"/>
  <c r="E35" i="2"/>
  <c r="F35" i="2"/>
  <c r="J35" i="2"/>
  <c r="E36" i="2"/>
  <c r="F36" i="2"/>
  <c r="J36" i="2"/>
  <c r="E37" i="2"/>
  <c r="K37" i="2" s="1"/>
  <c r="F37" i="2"/>
  <c r="E38" i="2"/>
  <c r="K38" i="2" s="1"/>
  <c r="F38" i="2"/>
  <c r="E39" i="2"/>
  <c r="F39" i="2"/>
  <c r="J39" i="2"/>
  <c r="E3" i="2"/>
  <c r="F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1" i="2"/>
  <c r="I35" i="2"/>
  <c r="I36" i="2"/>
  <c r="I39" i="2"/>
  <c r="A4" i="2"/>
  <c r="H30" i="2"/>
  <c r="H31" i="2"/>
  <c r="H32" i="2"/>
  <c r="H33" i="2"/>
  <c r="H34" i="2"/>
  <c r="H35" i="2"/>
  <c r="H36" i="2"/>
  <c r="H37" i="2"/>
  <c r="H38" i="2"/>
  <c r="H39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K5" i="2" l="1"/>
  <c r="K7" i="2"/>
  <c r="K39" i="2"/>
  <c r="G19" i="2"/>
  <c r="L19" i="2" s="1"/>
  <c r="G11" i="2"/>
  <c r="G38" i="2"/>
  <c r="L38" i="2" s="1"/>
  <c r="G7" i="2"/>
  <c r="G5" i="2"/>
  <c r="L5" i="2" s="1"/>
  <c r="K36" i="2"/>
  <c r="K28" i="2"/>
  <c r="K26" i="2"/>
  <c r="K24" i="2"/>
  <c r="K22" i="2"/>
  <c r="K20" i="2"/>
  <c r="K18" i="2"/>
  <c r="K16" i="2"/>
  <c r="K14" i="2"/>
  <c r="K12" i="2"/>
  <c r="K10" i="2"/>
  <c r="K8" i="2"/>
  <c r="K6" i="2"/>
  <c r="K4" i="2"/>
  <c r="G39" i="2"/>
  <c r="L39" i="2" s="1"/>
  <c r="K23" i="2"/>
  <c r="K21" i="2"/>
  <c r="G27" i="2"/>
  <c r="L27" i="2" s="1"/>
  <c r="G23" i="2"/>
  <c r="L23" i="2" s="1"/>
  <c r="G21" i="2"/>
  <c r="L21" i="2" s="1"/>
  <c r="G18" i="2"/>
  <c r="L18" i="2" s="1"/>
  <c r="K29" i="2"/>
  <c r="K15" i="2"/>
  <c r="K13" i="2"/>
  <c r="G32" i="2"/>
  <c r="L32" i="2" s="1"/>
  <c r="G29" i="2"/>
  <c r="L29" i="2" s="1"/>
  <c r="G26" i="2"/>
  <c r="L26" i="2" s="1"/>
  <c r="G15" i="2"/>
  <c r="L15" i="2" s="1"/>
  <c r="G13" i="2"/>
  <c r="L13" i="2" s="1"/>
  <c r="G10" i="2"/>
  <c r="L10" i="2" s="1"/>
  <c r="G4" i="2"/>
  <c r="L4" i="2" s="1"/>
  <c r="K35" i="2"/>
  <c r="K31" i="2"/>
  <c r="K27" i="2"/>
  <c r="K25" i="2"/>
  <c r="K19" i="2"/>
  <c r="K17" i="2"/>
  <c r="K11" i="2"/>
  <c r="K9" i="2"/>
  <c r="G34" i="2"/>
  <c r="L34" i="2" s="1"/>
  <c r="G33" i="2"/>
  <c r="L33" i="2" s="1"/>
  <c r="G31" i="2"/>
  <c r="L31" i="2" s="1"/>
  <c r="G30" i="2"/>
  <c r="L30" i="2" s="1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37" i="2"/>
  <c r="L37" i="2" s="1"/>
  <c r="G35" i="2"/>
  <c r="L35" i="2" s="1"/>
  <c r="G28" i="2"/>
  <c r="L28" i="2" s="1"/>
  <c r="G24" i="2"/>
  <c r="L24" i="2" s="1"/>
  <c r="G20" i="2"/>
  <c r="L20" i="2" s="1"/>
  <c r="G16" i="2"/>
  <c r="L16" i="2" s="1"/>
  <c r="G12" i="2"/>
  <c r="L12" i="2" s="1"/>
  <c r="L11" i="2"/>
  <c r="G8" i="2"/>
  <c r="L8" i="2" s="1"/>
  <c r="L7" i="2"/>
  <c r="J3" i="2"/>
  <c r="G3" i="2"/>
  <c r="G36" i="2"/>
  <c r="L36" i="2" s="1"/>
  <c r="I3" i="2"/>
  <c r="K3" i="2" s="1"/>
  <c r="L3" i="2" l="1"/>
</calcChain>
</file>

<file path=xl/sharedStrings.xml><?xml version="1.0" encoding="utf-8"?>
<sst xmlns="http://schemas.openxmlformats.org/spreadsheetml/2006/main" count="114" uniqueCount="71">
  <si>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</si>
  <si>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</si>
  <si>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</si>
  <si>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</si>
  <si>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</si>
  <si>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</si>
  <si>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</si>
  <si>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</si>
  <si>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</si>
  <si>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</si>
  <si>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</si>
  <si>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</si>
  <si>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</si>
  <si>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</si>
  <si>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</si>
  <si>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</si>
  <si>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</si>
  <si>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</si>
  <si>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</si>
  <si>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</si>
  <si>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</si>
  <si>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</si>
  <si>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</si>
  <si>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</si>
  <si>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</si>
  <si>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</si>
  <si>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</si>
  <si>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</si>
  <si>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</si>
  <si>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</si>
  <si>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</si>
  <si>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</si>
  <si>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</si>
  <si>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</si>
  <si>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</si>
  <si>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</si>
  <si>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DEPT</t>
  </si>
  <si>
    <t>QTY</t>
  </si>
  <si>
    <t>AMT</t>
  </si>
  <si>
    <t>COST</t>
  </si>
  <si>
    <t>41-周转筐</t>
  </si>
  <si>
    <t>71-黑电</t>
  </si>
  <si>
    <t>72-空调</t>
  </si>
  <si>
    <t>73-冰箱</t>
  </si>
  <si>
    <t>77-洗衣机</t>
  </si>
  <si>
    <t>78-厨卫</t>
  </si>
  <si>
    <t>PROFIT</t>
  </si>
  <si>
    <t>PROFIT_RATE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</si>
  <si>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</si>
  <si>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</si>
  <si>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</si>
  <si>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</si>
  <si>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</si>
  <si>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 xml:space="preserve">   </t>
  </si>
  <si>
    <t>销售日报表</t>
  </si>
  <si>
    <t>以门店、商品为视角，综合分析销售金额、销售毛利及客流量增长率的变化情况</t>
  </si>
  <si>
    <t>销售预算金额</t>
  </si>
  <si>
    <t>销售预算完成率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</si>
  <si>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</si>
  <si>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</si>
  <si>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</si>
  <si>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</si>
  <si>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</si>
  <si>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</si>
  <si>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</si>
  <si>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</t>
  </si>
  <si>
    <t>昨天客流量</t>
  </si>
  <si>
    <t>客流量增长率</t>
  </si>
  <si>
    <t>当日客单价</t>
  </si>
  <si>
    <t>昨日客单价</t>
  </si>
  <si>
    <t>客单价增长率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</si>
</sst>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.00&quot;%&quot;"/>
    <numFmt numFmtId="177" formatCode="0.00_ "/>
  </numFmts>
  <fonts count="32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8"/>
      <color rgb="FF333399"/>
      <name val="Arial"/>
      <family val="2"/>
    </font>
    <font>
      <sz val="10"/>
      <color indexed="64"/>
      <name val="Arial"/>
      <family val="2"/>
    </font>
    <font>
      <b/>
      <sz val="9"/>
      <color indexed="64"/>
      <name val="宋体"/>
      <family val="3"/>
      <charset val="134"/>
    </font>
    <font>
      <b/>
      <sz val="9"/>
      <color indexed="64"/>
      <name val="宋体"/>
      <charset val="134"/>
    </font>
    <font>
      <sz val="9"/>
      <color indexed="64"/>
      <name val="宋体"/>
      <charset val="134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45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8" fillId="0" borderId="0"/>
  </cellStyleXfs>
  <cellXfs count="72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26" fillId="0" borderId="0" xfId="0" applyFont="1" applyAlignment="1">
      <alignment horizontal="left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  <xf numFmtId="0" fontId="29" fillId="0" borderId="0" xfId="0" applyNumberFormat="1" applyFont="1" applyAlignment="1"/>
    <xf numFmtId="0" fontId="31" fillId="0" borderId="0" xfId="44" applyNumberFormat="1" applyFont="1"/>
    <xf numFmtId="0" fontId="30" fillId="0" borderId="0" xfId="44" applyNumberFormat="1" applyFont="1"/>
    <xf numFmtId="0" fontId="31" fillId="0" borderId="0" xfId="44" applyNumberFormat="1" applyFont="1"/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horizontal="right" vertical="center" wrapText="1"/>
    </xf>
    <xf numFmtId="0" fontId="27" fillId="0" borderId="19" xfId="0" applyFont="1" applyBorder="1" applyAlignment="1">
      <alignment horizontal="left" vertical="center"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</cellXfs>
  <cellStyles count="45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2" xfId="44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image" Target="cid:97aae13713" TargetMode="External"/><Relationship Id="rId21" Type="http://schemas.openxmlformats.org/officeDocument/2006/relationships/hyperlink" Target="cid:97a5ff112" TargetMode="External"/><Relationship Id="rId42" Type="http://schemas.openxmlformats.org/officeDocument/2006/relationships/image" Target="cid:c0d5d5a813" TargetMode="External"/><Relationship Id="rId47" Type="http://schemas.openxmlformats.org/officeDocument/2006/relationships/hyperlink" Target="cid:d0b588612" TargetMode="External"/><Relationship Id="rId63" Type="http://schemas.openxmlformats.org/officeDocument/2006/relationships/hyperlink" Target="cid:38d18ad2" TargetMode="External"/><Relationship Id="rId68" Type="http://schemas.openxmlformats.org/officeDocument/2006/relationships/image" Target="cid:392276913" TargetMode="External"/><Relationship Id="rId84" Type="http://schemas.openxmlformats.org/officeDocument/2006/relationships/image" Target="cid:2deb17eb13" TargetMode="External"/><Relationship Id="rId89" Type="http://schemas.openxmlformats.org/officeDocument/2006/relationships/hyperlink" Target="cid:3c6fa8862" TargetMode="External"/><Relationship Id="rId16" Type="http://schemas.openxmlformats.org/officeDocument/2006/relationships/image" Target="cid:7dde59d613" TargetMode="External"/><Relationship Id="rId107" Type="http://schemas.openxmlformats.org/officeDocument/2006/relationships/hyperlink" Target="cid:130b7f972" TargetMode="External"/><Relationship Id="rId11" Type="http://schemas.openxmlformats.org/officeDocument/2006/relationships/hyperlink" Target="cid:78be76a62" TargetMode="External"/><Relationship Id="rId32" Type="http://schemas.openxmlformats.org/officeDocument/2006/relationships/image" Target="cid:a711f73213" TargetMode="External"/><Relationship Id="rId37" Type="http://schemas.openxmlformats.org/officeDocument/2006/relationships/hyperlink" Target="cid:bbb631c12" TargetMode="External"/><Relationship Id="rId53" Type="http://schemas.openxmlformats.org/officeDocument/2006/relationships/hyperlink" Target="cid:e1e57af62" TargetMode="External"/><Relationship Id="rId58" Type="http://schemas.openxmlformats.org/officeDocument/2006/relationships/image" Target="cid:eca83a0c13" TargetMode="External"/><Relationship Id="rId74" Type="http://schemas.openxmlformats.org/officeDocument/2006/relationships/image" Target="cid:1338c59c13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28d9b06713" TargetMode="External"/><Relationship Id="rId5" Type="http://schemas.openxmlformats.org/officeDocument/2006/relationships/hyperlink" Target="cid:738f7e472" TargetMode="External"/><Relationship Id="rId90" Type="http://schemas.openxmlformats.org/officeDocument/2006/relationships/image" Target="cid:3c6fa8b013" TargetMode="External"/><Relationship Id="rId95" Type="http://schemas.openxmlformats.org/officeDocument/2006/relationships/hyperlink" Target="cid:56290cc82" TargetMode="External"/><Relationship Id="rId22" Type="http://schemas.openxmlformats.org/officeDocument/2006/relationships/image" Target="cid:97a5ff3513" TargetMode="External"/><Relationship Id="rId27" Type="http://schemas.openxmlformats.org/officeDocument/2006/relationships/hyperlink" Target="cid:9cc12f202" TargetMode="External"/><Relationship Id="rId43" Type="http://schemas.openxmlformats.org/officeDocument/2006/relationships/hyperlink" Target="cid:c5fc19282" TargetMode="External"/><Relationship Id="rId48" Type="http://schemas.openxmlformats.org/officeDocument/2006/relationships/image" Target="cid:d0b5888713" TargetMode="External"/><Relationship Id="rId64" Type="http://schemas.openxmlformats.org/officeDocument/2006/relationships/image" Target="cid:38d18d213" TargetMode="External"/><Relationship Id="rId69" Type="http://schemas.openxmlformats.org/officeDocument/2006/relationships/hyperlink" Target="cid:e0ef2af2" TargetMode="External"/><Relationship Id="rId80" Type="http://schemas.openxmlformats.org/officeDocument/2006/relationships/image" Target="cid:27d58f7c13" TargetMode="External"/><Relationship Id="rId85" Type="http://schemas.openxmlformats.org/officeDocument/2006/relationships/hyperlink" Target="cid:321b9f952" TargetMode="External"/><Relationship Id="rId12" Type="http://schemas.openxmlformats.org/officeDocument/2006/relationships/image" Target="cid:78be76ce13" TargetMode="External"/><Relationship Id="rId17" Type="http://schemas.openxmlformats.org/officeDocument/2006/relationships/hyperlink" Target="cid:883802342" TargetMode="External"/><Relationship Id="rId33" Type="http://schemas.openxmlformats.org/officeDocument/2006/relationships/hyperlink" Target="cid:ac87b7b92" TargetMode="External"/><Relationship Id="rId38" Type="http://schemas.openxmlformats.org/officeDocument/2006/relationships/image" Target="cid:bbb631eb13" TargetMode="External"/><Relationship Id="rId59" Type="http://schemas.openxmlformats.org/officeDocument/2006/relationships/hyperlink" Target="cid:ef30262e2" TargetMode="External"/><Relationship Id="rId103" Type="http://schemas.openxmlformats.org/officeDocument/2006/relationships/hyperlink" Target="cid:2de2077f2" TargetMode="External"/><Relationship Id="rId108" Type="http://schemas.openxmlformats.org/officeDocument/2006/relationships/image" Target="cid:130b7fbf13" TargetMode="External"/><Relationship Id="rId54" Type="http://schemas.openxmlformats.org/officeDocument/2006/relationships/image" Target="cid:e1e57b1713" TargetMode="External"/><Relationship Id="rId70" Type="http://schemas.openxmlformats.org/officeDocument/2006/relationships/image" Target="cid:e0ef2d213" TargetMode="External"/><Relationship Id="rId75" Type="http://schemas.openxmlformats.org/officeDocument/2006/relationships/hyperlink" Target="cid:185a1b862" TargetMode="External"/><Relationship Id="rId91" Type="http://schemas.openxmlformats.org/officeDocument/2006/relationships/hyperlink" Target="cid:4babe7622" TargetMode="External"/><Relationship Id="rId96" Type="http://schemas.openxmlformats.org/officeDocument/2006/relationships/image" Target="cid:56290cef13" TargetMode="External"/><Relationship Id="rId1" Type="http://schemas.openxmlformats.org/officeDocument/2006/relationships/image" Target="../media/image1.jpeg"/><Relationship Id="rId6" Type="http://schemas.openxmlformats.org/officeDocument/2006/relationships/image" Target="cid:738f7e7313" TargetMode="External"/><Relationship Id="rId15" Type="http://schemas.openxmlformats.org/officeDocument/2006/relationships/hyperlink" Target="cid:7dde59952" TargetMode="External"/><Relationship Id="rId23" Type="http://schemas.openxmlformats.org/officeDocument/2006/relationships/hyperlink" Target="cid:97a883d72" TargetMode="External"/><Relationship Id="rId28" Type="http://schemas.openxmlformats.org/officeDocument/2006/relationships/image" Target="cid:9cc12f6e13" TargetMode="External"/><Relationship Id="rId36" Type="http://schemas.openxmlformats.org/officeDocument/2006/relationships/image" Target="cid:bbb2dea413" TargetMode="External"/><Relationship Id="rId49" Type="http://schemas.openxmlformats.org/officeDocument/2006/relationships/hyperlink" Target="cid:dfd4543e2" TargetMode="External"/><Relationship Id="rId57" Type="http://schemas.openxmlformats.org/officeDocument/2006/relationships/hyperlink" Target="cid:eca839e52" TargetMode="External"/><Relationship Id="rId106" Type="http://schemas.openxmlformats.org/officeDocument/2006/relationships/image" Target="cid:479648c913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44" Type="http://schemas.openxmlformats.org/officeDocument/2006/relationships/image" Target="cid:c5fc194a13" TargetMode="External"/><Relationship Id="rId52" Type="http://schemas.openxmlformats.org/officeDocument/2006/relationships/image" Target="cid:dfd5ecc813" TargetMode="External"/><Relationship Id="rId60" Type="http://schemas.openxmlformats.org/officeDocument/2006/relationships/image" Target="cid:ef30265413" TargetMode="External"/><Relationship Id="rId65" Type="http://schemas.openxmlformats.org/officeDocument/2006/relationships/hyperlink" Target="cid:38f9f0f2" TargetMode="External"/><Relationship Id="rId73" Type="http://schemas.openxmlformats.org/officeDocument/2006/relationships/hyperlink" Target="cid:1338c5792" TargetMode="External"/><Relationship Id="rId78" Type="http://schemas.openxmlformats.org/officeDocument/2006/relationships/image" Target="cid:27d3d8c413" TargetMode="External"/><Relationship Id="rId81" Type="http://schemas.openxmlformats.org/officeDocument/2006/relationships/hyperlink" Target="cid:27d6fdf22" TargetMode="External"/><Relationship Id="rId86" Type="http://schemas.openxmlformats.org/officeDocument/2006/relationships/image" Target="cid:321b9fbf13" TargetMode="External"/><Relationship Id="rId94" Type="http://schemas.openxmlformats.org/officeDocument/2006/relationships/image" Target="cid:4bad0c6813" TargetMode="External"/><Relationship Id="rId99" Type="http://schemas.openxmlformats.org/officeDocument/2006/relationships/hyperlink" Target="cid:6de215632" TargetMode="External"/><Relationship Id="rId101" Type="http://schemas.openxmlformats.org/officeDocument/2006/relationships/hyperlink" Target="cid:28d9b03f2" TargetMode="External"/><Relationship Id="rId4" Type="http://schemas.openxmlformats.org/officeDocument/2006/relationships/image" Target="../media/image2.jpeg"/><Relationship Id="rId9" Type="http://schemas.openxmlformats.org/officeDocument/2006/relationships/hyperlink" Target="cid:739529052" TargetMode="External"/><Relationship Id="rId13" Type="http://schemas.openxmlformats.org/officeDocument/2006/relationships/hyperlink" Target="cid:78c0f45a2" TargetMode="External"/><Relationship Id="rId18" Type="http://schemas.openxmlformats.org/officeDocument/2006/relationships/image" Target="cid:8838026613" TargetMode="External"/><Relationship Id="rId39" Type="http://schemas.openxmlformats.org/officeDocument/2006/relationships/hyperlink" Target="cid:bbbaca6d2" TargetMode="External"/><Relationship Id="rId109" Type="http://schemas.openxmlformats.org/officeDocument/2006/relationships/hyperlink" Target="cid:131407bc2" TargetMode="External"/><Relationship Id="rId34" Type="http://schemas.openxmlformats.org/officeDocument/2006/relationships/image" Target="cid:ac87b7df13" TargetMode="External"/><Relationship Id="rId50" Type="http://schemas.openxmlformats.org/officeDocument/2006/relationships/image" Target="cid:dfd4546613" TargetMode="External"/><Relationship Id="rId55" Type="http://schemas.openxmlformats.org/officeDocument/2006/relationships/hyperlink" Target="cid:e76dc97e2" TargetMode="External"/><Relationship Id="rId76" Type="http://schemas.openxmlformats.org/officeDocument/2006/relationships/image" Target="cid:185a1bab13" TargetMode="External"/><Relationship Id="rId97" Type="http://schemas.openxmlformats.org/officeDocument/2006/relationships/hyperlink" Target="cid:5b548af2" TargetMode="External"/><Relationship Id="rId104" Type="http://schemas.openxmlformats.org/officeDocument/2006/relationships/image" Target="cid:2de207a213" TargetMode="External"/><Relationship Id="rId7" Type="http://schemas.openxmlformats.org/officeDocument/2006/relationships/hyperlink" Target="cid:7393130e2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4" Type="http://schemas.openxmlformats.org/officeDocument/2006/relationships/image" Target="cid:97a883f913" TargetMode="External"/><Relationship Id="rId40" Type="http://schemas.openxmlformats.org/officeDocument/2006/relationships/image" Target="cid:bbbaca8f13" TargetMode="External"/><Relationship Id="rId45" Type="http://schemas.openxmlformats.org/officeDocument/2006/relationships/hyperlink" Target="cid:cb1fd4bc2" TargetMode="External"/><Relationship Id="rId66" Type="http://schemas.openxmlformats.org/officeDocument/2006/relationships/image" Target="cid:38f9f3713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131407e3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" Type="http://schemas.openxmlformats.org/officeDocument/2006/relationships/hyperlink" Target="cid:883d552c2" TargetMode="External"/><Relationship Id="rId14" Type="http://schemas.openxmlformats.org/officeDocument/2006/relationships/image" Target="cid:78c0f48013" TargetMode="External"/><Relationship Id="rId30" Type="http://schemas.openxmlformats.org/officeDocument/2006/relationships/image" Target="cid:a1ed202213" TargetMode="External"/><Relationship Id="rId35" Type="http://schemas.openxmlformats.org/officeDocument/2006/relationships/hyperlink" Target="cid:bbb2de7c2" TargetMode="External"/><Relationship Id="rId56" Type="http://schemas.openxmlformats.org/officeDocument/2006/relationships/image" Target="cid:e76dc9a413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de2158013" TargetMode="External"/><Relationship Id="rId105" Type="http://schemas.openxmlformats.org/officeDocument/2006/relationships/hyperlink" Target="cid:479648a82" TargetMode="External"/><Relationship Id="rId8" Type="http://schemas.openxmlformats.org/officeDocument/2006/relationships/image" Target="cid:7393133f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98" Type="http://schemas.openxmlformats.org/officeDocument/2006/relationships/image" Target="cid:5b548b1813" TargetMode="External"/><Relationship Id="rId3" Type="http://schemas.openxmlformats.org/officeDocument/2006/relationships/image" Target="cid:650096f013" TargetMode="External"/><Relationship Id="rId25" Type="http://schemas.openxmlformats.org/officeDocument/2006/relationships/hyperlink" Target="cid:97aae1182" TargetMode="External"/><Relationship Id="rId46" Type="http://schemas.openxmlformats.org/officeDocument/2006/relationships/image" Target="cid:cb1fd4e013" TargetMode="External"/><Relationship Id="rId67" Type="http://schemas.openxmlformats.org/officeDocument/2006/relationships/hyperlink" Target="cid:39227402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88" Type="http://schemas.openxmlformats.org/officeDocument/2006/relationships/image" Target="cid:3c6ac210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548b18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de2158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28d9b067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5166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2de207a2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5166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479648c9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261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130b7fbf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131407e3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K7" sqref="K7"/>
    </sheetView>
  </sheetViews>
  <sheetFormatPr defaultColWidth="9" defaultRowHeight="11.25" x14ac:dyDescent="0.15"/>
  <cols>
    <col min="1" max="1" width="7.75" style="1" customWidth="1"/>
    <col min="2" max="2" width="3" style="4" bestFit="1" customWidth="1"/>
    <col min="3" max="4" width="9" style="1"/>
    <col min="5" max="5" width="10.375" style="1" bestFit="1" customWidth="1"/>
    <col min="6" max="6" width="12.25" style="26" bestFit="1" customWidth="1"/>
    <col min="7" max="7" width="10.375" style="1" bestFit="1" customWidth="1"/>
    <col min="8" max="8" width="9" style="26"/>
    <col min="9" max="9" width="12.625" style="2" customWidth="1"/>
    <col min="10" max="10" width="12.375" style="2" customWidth="1"/>
    <col min="11" max="12" width="9.75" style="2" bestFit="1" customWidth="1"/>
    <col min="13" max="16384" width="9" style="1"/>
  </cols>
  <sheetData>
    <row r="1" spans="1:12" x14ac:dyDescent="0.2">
      <c r="A1" s="5"/>
      <c r="B1" s="6"/>
      <c r="C1" s="7"/>
      <c r="D1" s="8"/>
      <c r="E1" s="9" t="s">
        <v>0</v>
      </c>
      <c r="F1" s="23" t="s">
        <v>1</v>
      </c>
      <c r="G1" s="10" t="s">
        <v>50</v>
      </c>
      <c r="H1" s="23" t="s">
        <v>2</v>
      </c>
      <c r="I1" s="17" t="s">
        <v>48</v>
      </c>
      <c r="J1" s="18" t="s">
        <v>49</v>
      </c>
      <c r="K1" s="19" t="s">
        <v>51</v>
      </c>
      <c r="L1" s="19" t="s">
        <v>52</v>
      </c>
    </row>
    <row r="2" spans="1:12" x14ac:dyDescent="0.15">
      <c r="A2" s="11" t="s">
        <v>3</v>
      </c>
      <c r="B2" s="12"/>
      <c r="C2" s="50" t="s">
        <v>4</v>
      </c>
      <c r="D2" s="50"/>
      <c r="E2" s="13"/>
      <c r="F2" s="24"/>
      <c r="G2" s="14"/>
      <c r="H2" s="24"/>
      <c r="I2" s="20"/>
      <c r="J2" s="21"/>
      <c r="K2" s="22"/>
      <c r="L2" s="22"/>
    </row>
    <row r="3" spans="1:12" x14ac:dyDescent="0.15">
      <c r="A3" s="51" t="s">
        <v>5</v>
      </c>
      <c r="B3" s="51"/>
      <c r="C3" s="51"/>
      <c r="D3" s="51"/>
      <c r="E3" s="15">
        <f>RA!D7</f>
        <v>24740401.0704</v>
      </c>
      <c r="F3" s="25">
        <f>RA!I7</f>
        <v>1256853.3924</v>
      </c>
      <c r="G3" s="16">
        <f>E3-F3</f>
        <v>23483547.677999999</v>
      </c>
      <c r="H3" s="27">
        <f>RA!J7</f>
        <v>5.0801657936892903</v>
      </c>
      <c r="I3" s="20">
        <f>SUM(I4:I39)</f>
        <v>24740406.647108458</v>
      </c>
      <c r="J3" s="21">
        <f>SUM(J4:J39)</f>
        <v>23483547.679154597</v>
      </c>
      <c r="K3" s="22">
        <f>E3-I3</f>
        <v>-5.5767084583640099</v>
      </c>
      <c r="L3" s="22">
        <f>G3-J3</f>
        <v>-1.1545978486537933E-3</v>
      </c>
    </row>
    <row r="4" spans="1:12" x14ac:dyDescent="0.15">
      <c r="A4" s="52">
        <f>RA!A8</f>
        <v>41692</v>
      </c>
      <c r="B4" s="12">
        <v>12</v>
      </c>
      <c r="C4" s="49" t="s">
        <v>6</v>
      </c>
      <c r="D4" s="49"/>
      <c r="E4" s="15">
        <f>RA!D8</f>
        <v>1804616.1324</v>
      </c>
      <c r="F4" s="25">
        <f>RA!I8</f>
        <v>-353142.4399</v>
      </c>
      <c r="G4" s="16">
        <f t="shared" ref="G4:G39" si="0">E4-F4</f>
        <v>2157758.5723000001</v>
      </c>
      <c r="H4" s="27">
        <f>RA!J8</f>
        <v>-19.5688397969904</v>
      </c>
      <c r="I4" s="20">
        <f>VLOOKUP(B4,RMS!B:D,3,FALSE)</f>
        <v>1804617.26022051</v>
      </c>
      <c r="J4" s="21">
        <f>VLOOKUP(B4,RMS!B:E,4,FALSE)</f>
        <v>2157758.57466838</v>
      </c>
      <c r="K4" s="22">
        <f t="shared" ref="K4:K39" si="1">E4-I4</f>
        <v>-1.1278205099515617</v>
      </c>
      <c r="L4" s="22">
        <f t="shared" ref="L4:L39" si="2">G4-J4</f>
        <v>-2.3683798499405384E-3</v>
      </c>
    </row>
    <row r="5" spans="1:12" x14ac:dyDescent="0.15">
      <c r="A5" s="52"/>
      <c r="B5" s="12">
        <v>13</v>
      </c>
      <c r="C5" s="49" t="s">
        <v>7</v>
      </c>
      <c r="D5" s="49"/>
      <c r="E5" s="15">
        <f>RA!D9</f>
        <v>191865.58259999999</v>
      </c>
      <c r="F5" s="25">
        <f>RA!I9</f>
        <v>47098.662799999998</v>
      </c>
      <c r="G5" s="16">
        <f t="shared" si="0"/>
        <v>144766.9198</v>
      </c>
      <c r="H5" s="27">
        <f>RA!J9</f>
        <v>24.547739183734102</v>
      </c>
      <c r="I5" s="20">
        <f>VLOOKUP(B5,RMS!B:D,3,FALSE)</f>
        <v>191865.67992138999</v>
      </c>
      <c r="J5" s="21">
        <f>VLOOKUP(B5,RMS!B:E,4,FALSE)</f>
        <v>144766.92714070799</v>
      </c>
      <c r="K5" s="22">
        <f t="shared" si="1"/>
        <v>-9.7321389999706298E-2</v>
      </c>
      <c r="L5" s="22">
        <f t="shared" si="2"/>
        <v>-7.3407079908065498E-3</v>
      </c>
    </row>
    <row r="6" spans="1:12" x14ac:dyDescent="0.15">
      <c r="A6" s="52"/>
      <c r="B6" s="12">
        <v>14</v>
      </c>
      <c r="C6" s="49" t="s">
        <v>8</v>
      </c>
      <c r="D6" s="49"/>
      <c r="E6" s="15">
        <f>RA!D10</f>
        <v>261098.22140000001</v>
      </c>
      <c r="F6" s="25">
        <f>RA!I10</f>
        <v>39982.727599999998</v>
      </c>
      <c r="G6" s="16">
        <f t="shared" si="0"/>
        <v>221115.4938</v>
      </c>
      <c r="H6" s="27">
        <f>RA!J10</f>
        <v>15.313289912743899</v>
      </c>
      <c r="I6" s="20">
        <f>VLOOKUP(B6,RMS!B:D,3,FALSE)</f>
        <v>261100.731426496</v>
      </c>
      <c r="J6" s="21">
        <f>VLOOKUP(B6,RMS!B:E,4,FALSE)</f>
        <v>221115.49537863201</v>
      </c>
      <c r="K6" s="22">
        <f t="shared" si="1"/>
        <v>-2.5100264959910419</v>
      </c>
      <c r="L6" s="22">
        <f t="shared" si="2"/>
        <v>-1.5786320145707577E-3</v>
      </c>
    </row>
    <row r="7" spans="1:12" x14ac:dyDescent="0.15">
      <c r="A7" s="52"/>
      <c r="B7" s="12">
        <v>15</v>
      </c>
      <c r="C7" s="49" t="s">
        <v>9</v>
      </c>
      <c r="D7" s="49"/>
      <c r="E7" s="15">
        <f>RA!D11</f>
        <v>117410.30620000001</v>
      </c>
      <c r="F7" s="25">
        <f>RA!I11</f>
        <v>21151.1993</v>
      </c>
      <c r="G7" s="16">
        <f t="shared" si="0"/>
        <v>96259.106900000013</v>
      </c>
      <c r="H7" s="27">
        <f>RA!J11</f>
        <v>18.014772284104598</v>
      </c>
      <c r="I7" s="20">
        <f>VLOOKUP(B7,RMS!B:D,3,FALSE)</f>
        <v>117410.359152137</v>
      </c>
      <c r="J7" s="21">
        <f>VLOOKUP(B7,RMS!B:E,4,FALSE)</f>
        <v>96259.1068487179</v>
      </c>
      <c r="K7" s="22">
        <f t="shared" si="1"/>
        <v>-5.2952136989915743E-2</v>
      </c>
      <c r="L7" s="22">
        <f t="shared" si="2"/>
        <v>5.1282113417983055E-5</v>
      </c>
    </row>
    <row r="8" spans="1:12" x14ac:dyDescent="0.15">
      <c r="A8" s="52"/>
      <c r="B8" s="12">
        <v>16</v>
      </c>
      <c r="C8" s="49" t="s">
        <v>10</v>
      </c>
      <c r="D8" s="49"/>
      <c r="E8" s="15">
        <f>RA!D12</f>
        <v>269937.18190000003</v>
      </c>
      <c r="F8" s="25">
        <f>RA!I12</f>
        <v>25456.4087</v>
      </c>
      <c r="G8" s="16">
        <f t="shared" si="0"/>
        <v>244480.77320000003</v>
      </c>
      <c r="H8" s="27">
        <f>RA!J12</f>
        <v>9.4304936136698991</v>
      </c>
      <c r="I8" s="20">
        <f>VLOOKUP(B8,RMS!B:D,3,FALSE)</f>
        <v>269937.18653931603</v>
      </c>
      <c r="J8" s="21">
        <f>VLOOKUP(B8,RMS!B:E,4,FALSE)</f>
        <v>244480.768305128</v>
      </c>
      <c r="K8" s="22">
        <f t="shared" si="1"/>
        <v>-4.6393160009756684E-3</v>
      </c>
      <c r="L8" s="22">
        <f t="shared" si="2"/>
        <v>4.8948720213957131E-3</v>
      </c>
    </row>
    <row r="9" spans="1:12" x14ac:dyDescent="0.15">
      <c r="A9" s="52"/>
      <c r="B9" s="12">
        <v>17</v>
      </c>
      <c r="C9" s="49" t="s">
        <v>11</v>
      </c>
      <c r="D9" s="49"/>
      <c r="E9" s="15">
        <f>RA!D13</f>
        <v>533774.01190000004</v>
      </c>
      <c r="F9" s="25">
        <f>RA!I13</f>
        <v>38781.3344</v>
      </c>
      <c r="G9" s="16">
        <f t="shared" si="0"/>
        <v>494992.67750000005</v>
      </c>
      <c r="H9" s="27">
        <f>RA!J13</f>
        <v>7.2654969210575802</v>
      </c>
      <c r="I9" s="20">
        <f>VLOOKUP(B9,RMS!B:D,3,FALSE)</f>
        <v>533774.235615385</v>
      </c>
      <c r="J9" s="21">
        <f>VLOOKUP(B9,RMS!B:E,4,FALSE)</f>
        <v>494992.67800085503</v>
      </c>
      <c r="K9" s="22">
        <f t="shared" si="1"/>
        <v>-0.22371538495644927</v>
      </c>
      <c r="L9" s="22">
        <f t="shared" si="2"/>
        <v>-5.0085497787222266E-4</v>
      </c>
    </row>
    <row r="10" spans="1:12" x14ac:dyDescent="0.15">
      <c r="A10" s="52"/>
      <c r="B10" s="12">
        <v>18</v>
      </c>
      <c r="C10" s="49" t="s">
        <v>12</v>
      </c>
      <c r="D10" s="49"/>
      <c r="E10" s="15">
        <f>RA!D14</f>
        <v>196008.40359999999</v>
      </c>
      <c r="F10" s="25">
        <f>RA!I14</f>
        <v>15252.3069</v>
      </c>
      <c r="G10" s="16">
        <f t="shared" si="0"/>
        <v>180756.09669999999</v>
      </c>
      <c r="H10" s="27">
        <f>RA!J14</f>
        <v>7.7814556008148603</v>
      </c>
      <c r="I10" s="20">
        <f>VLOOKUP(B10,RMS!B:D,3,FALSE)</f>
        <v>196008.39504444401</v>
      </c>
      <c r="J10" s="21">
        <f>VLOOKUP(B10,RMS!B:E,4,FALSE)</f>
        <v>180756.09489572601</v>
      </c>
      <c r="K10" s="22">
        <f t="shared" si="1"/>
        <v>8.5555559780914336E-3</v>
      </c>
      <c r="L10" s="22">
        <f t="shared" si="2"/>
        <v>1.8042739829979837E-3</v>
      </c>
    </row>
    <row r="11" spans="1:12" x14ac:dyDescent="0.15">
      <c r="A11" s="52"/>
      <c r="B11" s="12">
        <v>19</v>
      </c>
      <c r="C11" s="49" t="s">
        <v>13</v>
      </c>
      <c r="D11" s="49"/>
      <c r="E11" s="15">
        <f>RA!D15</f>
        <v>161005.10569999999</v>
      </c>
      <c r="F11" s="25">
        <f>RA!I15</f>
        <v>3761.1779000000001</v>
      </c>
      <c r="G11" s="16">
        <f t="shared" si="0"/>
        <v>157243.92779999998</v>
      </c>
      <c r="H11" s="27">
        <f>RA!J15</f>
        <v>2.3360612594535901</v>
      </c>
      <c r="I11" s="20">
        <f>VLOOKUP(B11,RMS!B:D,3,FALSE)</f>
        <v>161005.09856923099</v>
      </c>
      <c r="J11" s="21">
        <f>VLOOKUP(B11,RMS!B:E,4,FALSE)</f>
        <v>157243.92498803401</v>
      </c>
      <c r="K11" s="22">
        <f t="shared" si="1"/>
        <v>7.1307689941022545E-3</v>
      </c>
      <c r="L11" s="22">
        <f t="shared" si="2"/>
        <v>2.8119659691583365E-3</v>
      </c>
    </row>
    <row r="12" spans="1:12" x14ac:dyDescent="0.15">
      <c r="A12" s="52"/>
      <c r="B12" s="12">
        <v>21</v>
      </c>
      <c r="C12" s="49" t="s">
        <v>14</v>
      </c>
      <c r="D12" s="49"/>
      <c r="E12" s="15">
        <f>RA!D16</f>
        <v>1032747.0171000001</v>
      </c>
      <c r="F12" s="25">
        <f>RA!I16</f>
        <v>29861.355800000001</v>
      </c>
      <c r="G12" s="16">
        <f t="shared" si="0"/>
        <v>1002885.6613</v>
      </c>
      <c r="H12" s="27">
        <f>RA!J16</f>
        <v>2.8914492422212001</v>
      </c>
      <c r="I12" s="20">
        <f>VLOOKUP(B12,RMS!B:D,3,FALSE)</f>
        <v>1032746.7256</v>
      </c>
      <c r="J12" s="21">
        <f>VLOOKUP(B12,RMS!B:E,4,FALSE)</f>
        <v>1002885.6613</v>
      </c>
      <c r="K12" s="22">
        <f t="shared" si="1"/>
        <v>0.29150000005029142</v>
      </c>
      <c r="L12" s="22">
        <f t="shared" si="2"/>
        <v>0</v>
      </c>
    </row>
    <row r="13" spans="1:12" x14ac:dyDescent="0.15">
      <c r="A13" s="52"/>
      <c r="B13" s="12">
        <v>22</v>
      </c>
      <c r="C13" s="49" t="s">
        <v>15</v>
      </c>
      <c r="D13" s="49"/>
      <c r="E13" s="15">
        <f>RA!D17</f>
        <v>610046.28780000005</v>
      </c>
      <c r="F13" s="25">
        <f>RA!I17</f>
        <v>77800.439100000003</v>
      </c>
      <c r="G13" s="16">
        <f t="shared" si="0"/>
        <v>532245.84870000009</v>
      </c>
      <c r="H13" s="27">
        <f>RA!J17</f>
        <v>12.753202610341299</v>
      </c>
      <c r="I13" s="20">
        <f>VLOOKUP(B13,RMS!B:D,3,FALSE)</f>
        <v>610046.38557093998</v>
      </c>
      <c r="J13" s="21">
        <f>VLOOKUP(B13,RMS!B:E,4,FALSE)</f>
        <v>532245.84921196604</v>
      </c>
      <c r="K13" s="22">
        <f t="shared" si="1"/>
        <v>-9.7770939930342138E-2</v>
      </c>
      <c r="L13" s="22">
        <f t="shared" si="2"/>
        <v>-5.1196594722568989E-4</v>
      </c>
    </row>
    <row r="14" spans="1:12" x14ac:dyDescent="0.15">
      <c r="A14" s="52"/>
      <c r="B14" s="12">
        <v>23</v>
      </c>
      <c r="C14" s="49" t="s">
        <v>16</v>
      </c>
      <c r="D14" s="49"/>
      <c r="E14" s="15">
        <f>RA!D18</f>
        <v>2378454.2167000002</v>
      </c>
      <c r="F14" s="25">
        <f>RA!I18</f>
        <v>339636.10009999998</v>
      </c>
      <c r="G14" s="16">
        <f t="shared" si="0"/>
        <v>2038818.1166000003</v>
      </c>
      <c r="H14" s="27">
        <f>RA!J18</f>
        <v>14.279698878174299</v>
      </c>
      <c r="I14" s="20">
        <f>VLOOKUP(B14,RMS!B:D,3,FALSE)</f>
        <v>2378454.4919008501</v>
      </c>
      <c r="J14" s="21">
        <f>VLOOKUP(B14,RMS!B:E,4,FALSE)</f>
        <v>2038818.1029453001</v>
      </c>
      <c r="K14" s="22">
        <f t="shared" si="1"/>
        <v>-0.27520084986463189</v>
      </c>
      <c r="L14" s="22">
        <f t="shared" si="2"/>
        <v>1.3654700247570872E-2</v>
      </c>
    </row>
    <row r="15" spans="1:12" x14ac:dyDescent="0.15">
      <c r="A15" s="52"/>
      <c r="B15" s="12">
        <v>24</v>
      </c>
      <c r="C15" s="49" t="s">
        <v>17</v>
      </c>
      <c r="D15" s="49"/>
      <c r="E15" s="15">
        <f>RA!D19</f>
        <v>827326.30689999997</v>
      </c>
      <c r="F15" s="25">
        <f>RA!I19</f>
        <v>102146.41680000001</v>
      </c>
      <c r="G15" s="16">
        <f t="shared" si="0"/>
        <v>725179.89009999996</v>
      </c>
      <c r="H15" s="27">
        <f>RA!J19</f>
        <v>12.3465694186304</v>
      </c>
      <c r="I15" s="20">
        <f>VLOOKUP(B15,RMS!B:D,3,FALSE)</f>
        <v>827326.29896068398</v>
      </c>
      <c r="J15" s="21">
        <f>VLOOKUP(B15,RMS!B:E,4,FALSE)</f>
        <v>725179.89016923099</v>
      </c>
      <c r="K15" s="22">
        <f t="shared" si="1"/>
        <v>7.939315983094275E-3</v>
      </c>
      <c r="L15" s="22">
        <f t="shared" si="2"/>
        <v>-6.9231027737259865E-5</v>
      </c>
    </row>
    <row r="16" spans="1:12" x14ac:dyDescent="0.15">
      <c r="A16" s="52"/>
      <c r="B16" s="12">
        <v>25</v>
      </c>
      <c r="C16" s="49" t="s">
        <v>18</v>
      </c>
      <c r="D16" s="49"/>
      <c r="E16" s="15">
        <f>RA!D20</f>
        <v>3657740.6631999998</v>
      </c>
      <c r="F16" s="25">
        <f>RA!I20</f>
        <v>-422106.71500000003</v>
      </c>
      <c r="G16" s="16">
        <f t="shared" si="0"/>
        <v>4079847.3781999997</v>
      </c>
      <c r="H16" s="27">
        <f>RA!J20</f>
        <v>-11.5400941145652</v>
      </c>
      <c r="I16" s="20">
        <f>VLOOKUP(B16,RMS!B:D,3,FALSE)</f>
        <v>3657740.6699000001</v>
      </c>
      <c r="J16" s="21">
        <f>VLOOKUP(B16,RMS!B:E,4,FALSE)</f>
        <v>4079847.3782000002</v>
      </c>
      <c r="K16" s="22">
        <f t="shared" si="1"/>
        <v>-6.7000002600252628E-3</v>
      </c>
      <c r="L16" s="22">
        <f t="shared" si="2"/>
        <v>0</v>
      </c>
    </row>
    <row r="17" spans="1:12" x14ac:dyDescent="0.15">
      <c r="A17" s="52"/>
      <c r="B17" s="12">
        <v>26</v>
      </c>
      <c r="C17" s="49" t="s">
        <v>19</v>
      </c>
      <c r="D17" s="49"/>
      <c r="E17" s="15">
        <f>RA!D21</f>
        <v>611421.11309999996</v>
      </c>
      <c r="F17" s="25">
        <f>RA!I21</f>
        <v>5147.3536999999997</v>
      </c>
      <c r="G17" s="16">
        <f t="shared" si="0"/>
        <v>606273.75939999998</v>
      </c>
      <c r="H17" s="27">
        <f>RA!J21</f>
        <v>0.841867182816458</v>
      </c>
      <c r="I17" s="20">
        <f>VLOOKUP(B17,RMS!B:D,3,FALSE)</f>
        <v>611421.06206499506</v>
      </c>
      <c r="J17" s="21">
        <f>VLOOKUP(B17,RMS!B:E,4,FALSE)</f>
        <v>606273.75957374601</v>
      </c>
      <c r="K17" s="22">
        <f t="shared" si="1"/>
        <v>5.1035004900768399E-2</v>
      </c>
      <c r="L17" s="22">
        <f t="shared" si="2"/>
        <v>-1.7374602612107992E-4</v>
      </c>
    </row>
    <row r="18" spans="1:12" x14ac:dyDescent="0.15">
      <c r="A18" s="52"/>
      <c r="B18" s="12">
        <v>27</v>
      </c>
      <c r="C18" s="49" t="s">
        <v>20</v>
      </c>
      <c r="D18" s="49"/>
      <c r="E18" s="15">
        <f>RA!D22</f>
        <v>1409826.0338000001</v>
      </c>
      <c r="F18" s="25">
        <f>RA!I22</f>
        <v>196068.63310000001</v>
      </c>
      <c r="G18" s="16">
        <f t="shared" si="0"/>
        <v>1213757.4007000001</v>
      </c>
      <c r="H18" s="27">
        <f>RA!J22</f>
        <v>13.907292701321699</v>
      </c>
      <c r="I18" s="20">
        <f>VLOOKUP(B18,RMS!B:D,3,FALSE)</f>
        <v>1409826.0932</v>
      </c>
      <c r="J18" s="21">
        <f>VLOOKUP(B18,RMS!B:E,4,FALSE)</f>
        <v>1213757.3972</v>
      </c>
      <c r="K18" s="22">
        <f t="shared" si="1"/>
        <v>-5.9399999910965562E-2</v>
      </c>
      <c r="L18" s="22">
        <f t="shared" si="2"/>
        <v>3.5000001080334187E-3</v>
      </c>
    </row>
    <row r="19" spans="1:12" x14ac:dyDescent="0.15">
      <c r="A19" s="52"/>
      <c r="B19" s="12">
        <v>29</v>
      </c>
      <c r="C19" s="49" t="s">
        <v>21</v>
      </c>
      <c r="D19" s="49"/>
      <c r="E19" s="15">
        <f>RA!D23</f>
        <v>4056532.9221000001</v>
      </c>
      <c r="F19" s="25">
        <f>RA!I23</f>
        <v>237857.87839999999</v>
      </c>
      <c r="G19" s="16">
        <f t="shared" si="0"/>
        <v>3818675.0437000003</v>
      </c>
      <c r="H19" s="27">
        <f>RA!J23</f>
        <v>5.8635756930296301</v>
      </c>
      <c r="I19" s="20">
        <f>VLOOKUP(B19,RMS!B:D,3,FALSE)</f>
        <v>4056534.5301546999</v>
      </c>
      <c r="J19" s="21">
        <f>VLOOKUP(B19,RMS!B:E,4,FALSE)</f>
        <v>3818675.1148846201</v>
      </c>
      <c r="K19" s="22">
        <f t="shared" si="1"/>
        <v>-1.6080546998418868</v>
      </c>
      <c r="L19" s="22">
        <f t="shared" si="2"/>
        <v>-7.1184619795531034E-2</v>
      </c>
    </row>
    <row r="20" spans="1:12" x14ac:dyDescent="0.15">
      <c r="A20" s="52"/>
      <c r="B20" s="12">
        <v>31</v>
      </c>
      <c r="C20" s="49" t="s">
        <v>22</v>
      </c>
      <c r="D20" s="49"/>
      <c r="E20" s="15">
        <f>RA!D24</f>
        <v>320772.56550000003</v>
      </c>
      <c r="F20" s="25">
        <f>RA!I24</f>
        <v>52686.341200000003</v>
      </c>
      <c r="G20" s="16">
        <f t="shared" si="0"/>
        <v>268086.2243</v>
      </c>
      <c r="H20" s="27">
        <f>RA!J24</f>
        <v>16.424827702417701</v>
      </c>
      <c r="I20" s="20">
        <f>VLOOKUP(B20,RMS!B:D,3,FALSE)</f>
        <v>320772.54283931601</v>
      </c>
      <c r="J20" s="21">
        <f>VLOOKUP(B20,RMS!B:E,4,FALSE)</f>
        <v>268086.21172485303</v>
      </c>
      <c r="K20" s="22">
        <f t="shared" si="1"/>
        <v>2.2660684015136212E-2</v>
      </c>
      <c r="L20" s="22">
        <f t="shared" si="2"/>
        <v>1.2575146974995732E-2</v>
      </c>
    </row>
    <row r="21" spans="1:12" x14ac:dyDescent="0.15">
      <c r="A21" s="52"/>
      <c r="B21" s="12">
        <v>32</v>
      </c>
      <c r="C21" s="49" t="s">
        <v>23</v>
      </c>
      <c r="D21" s="49"/>
      <c r="E21" s="15">
        <f>RA!D25</f>
        <v>280064.8676</v>
      </c>
      <c r="F21" s="25">
        <f>RA!I25</f>
        <v>23408.591499999999</v>
      </c>
      <c r="G21" s="16">
        <f t="shared" si="0"/>
        <v>256656.27609999999</v>
      </c>
      <c r="H21" s="27">
        <f>RA!J25</f>
        <v>8.3582748884565898</v>
      </c>
      <c r="I21" s="20">
        <f>VLOOKUP(B21,RMS!B:D,3,FALSE)</f>
        <v>280064.87205237098</v>
      </c>
      <c r="J21" s="21">
        <f>VLOOKUP(B21,RMS!B:E,4,FALSE)</f>
        <v>256656.279763939</v>
      </c>
      <c r="K21" s="22">
        <f t="shared" si="1"/>
        <v>-4.4523709802888334E-3</v>
      </c>
      <c r="L21" s="22">
        <f t="shared" si="2"/>
        <v>-3.663939016405493E-3</v>
      </c>
    </row>
    <row r="22" spans="1:12" x14ac:dyDescent="0.15">
      <c r="A22" s="52"/>
      <c r="B22" s="12">
        <v>33</v>
      </c>
      <c r="C22" s="49" t="s">
        <v>24</v>
      </c>
      <c r="D22" s="49"/>
      <c r="E22" s="15">
        <f>RA!D26</f>
        <v>601207.02839999995</v>
      </c>
      <c r="F22" s="25">
        <f>RA!I26</f>
        <v>117444.011</v>
      </c>
      <c r="G22" s="16">
        <f t="shared" si="0"/>
        <v>483763.01739999995</v>
      </c>
      <c r="H22" s="27">
        <f>RA!J26</f>
        <v>19.534703596622201</v>
      </c>
      <c r="I22" s="20">
        <f>VLOOKUP(B22,RMS!B:D,3,FALSE)</f>
        <v>601207.01802491501</v>
      </c>
      <c r="J22" s="21">
        <f>VLOOKUP(B22,RMS!B:E,4,FALSE)</f>
        <v>483762.91111142299</v>
      </c>
      <c r="K22" s="22">
        <f t="shared" si="1"/>
        <v>1.0375084937550128E-2</v>
      </c>
      <c r="L22" s="22">
        <f t="shared" si="2"/>
        <v>0.10628857696428895</v>
      </c>
    </row>
    <row r="23" spans="1:12" x14ac:dyDescent="0.15">
      <c r="A23" s="52"/>
      <c r="B23" s="12">
        <v>34</v>
      </c>
      <c r="C23" s="49" t="s">
        <v>25</v>
      </c>
      <c r="D23" s="49"/>
      <c r="E23" s="15">
        <f>RA!D27</f>
        <v>317630.19040000002</v>
      </c>
      <c r="F23" s="25">
        <f>RA!I27</f>
        <v>92653.088199999998</v>
      </c>
      <c r="G23" s="16">
        <f t="shared" si="0"/>
        <v>224977.10220000002</v>
      </c>
      <c r="H23" s="27">
        <f>RA!J27</f>
        <v>29.170113862073201</v>
      </c>
      <c r="I23" s="20">
        <f>VLOOKUP(B23,RMS!B:D,3,FALSE)</f>
        <v>317630.174446925</v>
      </c>
      <c r="J23" s="21">
        <f>VLOOKUP(B23,RMS!B:E,4,FALSE)</f>
        <v>224977.11718086599</v>
      </c>
      <c r="K23" s="22">
        <f t="shared" si="1"/>
        <v>1.5953075024299324E-2</v>
      </c>
      <c r="L23" s="22">
        <f t="shared" si="2"/>
        <v>-1.4980865962570533E-2</v>
      </c>
    </row>
    <row r="24" spans="1:12" x14ac:dyDescent="0.15">
      <c r="A24" s="52"/>
      <c r="B24" s="12">
        <v>35</v>
      </c>
      <c r="C24" s="49" t="s">
        <v>26</v>
      </c>
      <c r="D24" s="49"/>
      <c r="E24" s="15">
        <f>RA!D28</f>
        <v>824825.14690000005</v>
      </c>
      <c r="F24" s="25">
        <f>RA!I28</f>
        <v>88321.520199999999</v>
      </c>
      <c r="G24" s="16">
        <f t="shared" si="0"/>
        <v>736503.62670000002</v>
      </c>
      <c r="H24" s="27">
        <f>RA!J28</f>
        <v>10.707908279948199</v>
      </c>
      <c r="I24" s="20">
        <f>VLOOKUP(B24,RMS!B:D,3,FALSE)</f>
        <v>824825.14698584098</v>
      </c>
      <c r="J24" s="21">
        <f>VLOOKUP(B24,RMS!B:E,4,FALSE)</f>
        <v>736503.62012032699</v>
      </c>
      <c r="K24" s="22">
        <f t="shared" si="1"/>
        <v>-8.584093302488327E-5</v>
      </c>
      <c r="L24" s="22">
        <f t="shared" si="2"/>
        <v>6.5796730341389775E-3</v>
      </c>
    </row>
    <row r="25" spans="1:12" x14ac:dyDescent="0.15">
      <c r="A25" s="52"/>
      <c r="B25" s="12">
        <v>36</v>
      </c>
      <c r="C25" s="49" t="s">
        <v>27</v>
      </c>
      <c r="D25" s="49"/>
      <c r="E25" s="15">
        <f>RA!D29</f>
        <v>756666.82680000004</v>
      </c>
      <c r="F25" s="25">
        <f>RA!I29</f>
        <v>126451.2948</v>
      </c>
      <c r="G25" s="16">
        <f t="shared" si="0"/>
        <v>630215.53200000001</v>
      </c>
      <c r="H25" s="27">
        <f>RA!J29</f>
        <v>16.711621326756401</v>
      </c>
      <c r="I25" s="20">
        <f>VLOOKUP(B25,RMS!B:D,3,FALSE)</f>
        <v>756666.82443982305</v>
      </c>
      <c r="J25" s="21">
        <f>VLOOKUP(B25,RMS!B:E,4,FALSE)</f>
        <v>630215.48115900299</v>
      </c>
      <c r="K25" s="22">
        <f t="shared" si="1"/>
        <v>2.3601769935339689E-3</v>
      </c>
      <c r="L25" s="22">
        <f t="shared" si="2"/>
        <v>5.0840997020713985E-2</v>
      </c>
    </row>
    <row r="26" spans="1:12" x14ac:dyDescent="0.15">
      <c r="A26" s="52"/>
      <c r="B26" s="12">
        <v>37</v>
      </c>
      <c r="C26" s="49" t="s">
        <v>28</v>
      </c>
      <c r="D26" s="49"/>
      <c r="E26" s="15">
        <f>RA!D30</f>
        <v>1076836.7712000001</v>
      </c>
      <c r="F26" s="25">
        <f>RA!I30</f>
        <v>164786.13459999999</v>
      </c>
      <c r="G26" s="16">
        <f t="shared" si="0"/>
        <v>912050.63660000009</v>
      </c>
      <c r="H26" s="27">
        <f>RA!J30</f>
        <v>15.3027960232419</v>
      </c>
      <c r="I26" s="20">
        <f>VLOOKUP(B26,RMS!B:D,3,FALSE)</f>
        <v>1076836.7386902701</v>
      </c>
      <c r="J26" s="21">
        <f>VLOOKUP(B26,RMS!B:E,4,FALSE)</f>
        <v>912050.63734347699</v>
      </c>
      <c r="K26" s="22">
        <f t="shared" si="1"/>
        <v>3.2509729964658618E-2</v>
      </c>
      <c r="L26" s="22">
        <f t="shared" si="2"/>
        <v>-7.4347690679132938E-4</v>
      </c>
    </row>
    <row r="27" spans="1:12" x14ac:dyDescent="0.15">
      <c r="A27" s="52"/>
      <c r="B27" s="12">
        <v>38</v>
      </c>
      <c r="C27" s="49" t="s">
        <v>29</v>
      </c>
      <c r="D27" s="49"/>
      <c r="E27" s="15">
        <f>RA!D31</f>
        <v>913039.20860000001</v>
      </c>
      <c r="F27" s="25">
        <f>RA!I31</f>
        <v>44198.958700000003</v>
      </c>
      <c r="G27" s="16">
        <f t="shared" si="0"/>
        <v>868840.24990000005</v>
      </c>
      <c r="H27" s="27">
        <f>RA!J31</f>
        <v>4.8408609711046298</v>
      </c>
      <c r="I27" s="20">
        <f>VLOOKUP(B27,RMS!B:D,3,FALSE)</f>
        <v>913039.29186017695</v>
      </c>
      <c r="J27" s="21">
        <f>VLOOKUP(B27,RMS!B:E,4,FALSE)</f>
        <v>868840.360014159</v>
      </c>
      <c r="K27" s="22">
        <f t="shared" si="1"/>
        <v>-8.3260176936164498E-2</v>
      </c>
      <c r="L27" s="22">
        <f t="shared" si="2"/>
        <v>-0.11011415894608945</v>
      </c>
    </row>
    <row r="28" spans="1:12" x14ac:dyDescent="0.15">
      <c r="A28" s="52"/>
      <c r="B28" s="12">
        <v>39</v>
      </c>
      <c r="C28" s="49" t="s">
        <v>30</v>
      </c>
      <c r="D28" s="49"/>
      <c r="E28" s="15">
        <f>RA!D32</f>
        <v>183300.26079999999</v>
      </c>
      <c r="F28" s="25">
        <f>RA!I32</f>
        <v>48462.6011</v>
      </c>
      <c r="G28" s="16">
        <f t="shared" si="0"/>
        <v>134837.65969999999</v>
      </c>
      <c r="H28" s="27">
        <f>RA!J32</f>
        <v>26.438915519535399</v>
      </c>
      <c r="I28" s="20">
        <f>VLOOKUP(B28,RMS!B:D,3,FALSE)</f>
        <v>183300.14717407199</v>
      </c>
      <c r="J28" s="21">
        <f>VLOOKUP(B28,RMS!B:E,4,FALSE)</f>
        <v>134837.655283637</v>
      </c>
      <c r="K28" s="22">
        <f t="shared" si="1"/>
        <v>0.1136259280028753</v>
      </c>
      <c r="L28" s="22">
        <f t="shared" si="2"/>
        <v>4.416362993652001E-3</v>
      </c>
    </row>
    <row r="29" spans="1:12" x14ac:dyDescent="0.15">
      <c r="A29" s="52"/>
      <c r="B29" s="12">
        <v>40</v>
      </c>
      <c r="C29" s="49" t="s">
        <v>31</v>
      </c>
      <c r="D29" s="49"/>
      <c r="E29" s="15">
        <f>RA!D33</f>
        <v>-26.922899999999998</v>
      </c>
      <c r="F29" s="25">
        <f>RA!I33</f>
        <v>-5.2417999999999996</v>
      </c>
      <c r="G29" s="16">
        <f t="shared" si="0"/>
        <v>-21.681100000000001</v>
      </c>
      <c r="H29" s="27">
        <f>RA!J33</f>
        <v>19.469670800693802</v>
      </c>
      <c r="I29" s="20">
        <f>VLOOKUP(B29,RMS!B:D,3,FALSE)</f>
        <v>-26.922999999999998</v>
      </c>
      <c r="J29" s="21">
        <f>VLOOKUP(B29,RMS!B:E,4,FALSE)</f>
        <v>-21.681100000000001</v>
      </c>
      <c r="K29" s="22">
        <f t="shared" si="1"/>
        <v>9.9999999999766942E-5</v>
      </c>
      <c r="L29" s="22">
        <f t="shared" si="2"/>
        <v>0</v>
      </c>
    </row>
    <row r="30" spans="1:12" x14ac:dyDescent="0.15">
      <c r="A30" s="52"/>
      <c r="B30" s="12">
        <v>41</v>
      </c>
      <c r="C30" s="49" t="s">
        <v>40</v>
      </c>
      <c r="D30" s="49"/>
      <c r="E30" s="15">
        <f>RA!D34</f>
        <v>0</v>
      </c>
      <c r="F30" s="25">
        <f>RA!I34</f>
        <v>0</v>
      </c>
      <c r="G30" s="16">
        <f t="shared" si="0"/>
        <v>0</v>
      </c>
      <c r="H30" s="27">
        <f>RA!J34</f>
        <v>0</v>
      </c>
      <c r="I30" s="20">
        <v>0</v>
      </c>
      <c r="J30" s="21">
        <v>0</v>
      </c>
      <c r="K30" s="22">
        <f t="shared" si="1"/>
        <v>0</v>
      </c>
      <c r="L30" s="22">
        <f t="shared" si="2"/>
        <v>0</v>
      </c>
    </row>
    <row r="31" spans="1:12" x14ac:dyDescent="0.15">
      <c r="A31" s="52"/>
      <c r="B31" s="12">
        <v>42</v>
      </c>
      <c r="C31" s="49" t="s">
        <v>32</v>
      </c>
      <c r="D31" s="49"/>
      <c r="E31" s="15">
        <f>RA!D35</f>
        <v>109184.62519999999</v>
      </c>
      <c r="F31" s="25">
        <f>RA!I35</f>
        <v>11164.9192</v>
      </c>
      <c r="G31" s="16">
        <f t="shared" si="0"/>
        <v>98019.705999999991</v>
      </c>
      <c r="H31" s="27">
        <f>RA!J35</f>
        <v>10.2257247112847</v>
      </c>
      <c r="I31" s="20">
        <f>VLOOKUP(B31,RMS!B:D,3,FALSE)</f>
        <v>109184.62450000001</v>
      </c>
      <c r="J31" s="21">
        <f>VLOOKUP(B31,RMS!B:E,4,FALSE)</f>
        <v>98019.708499999993</v>
      </c>
      <c r="K31" s="22">
        <f t="shared" si="1"/>
        <v>6.9999998959247023E-4</v>
      </c>
      <c r="L31" s="22">
        <f t="shared" si="2"/>
        <v>-2.5000000023283064E-3</v>
      </c>
    </row>
    <row r="32" spans="1:12" x14ac:dyDescent="0.15">
      <c r="A32" s="52"/>
      <c r="B32" s="12">
        <v>71</v>
      </c>
      <c r="C32" s="49" t="s">
        <v>41</v>
      </c>
      <c r="D32" s="49"/>
      <c r="E32" s="15">
        <f>RA!D36</f>
        <v>0</v>
      </c>
      <c r="F32" s="25">
        <f>RA!I36</f>
        <v>0</v>
      </c>
      <c r="G32" s="16">
        <f t="shared" si="0"/>
        <v>0</v>
      </c>
      <c r="H32" s="27">
        <f>RA!J36</f>
        <v>0</v>
      </c>
      <c r="I32" s="20">
        <v>0</v>
      </c>
      <c r="J32" s="21">
        <v>0</v>
      </c>
      <c r="K32" s="22">
        <f t="shared" si="1"/>
        <v>0</v>
      </c>
      <c r="L32" s="22">
        <f t="shared" si="2"/>
        <v>0</v>
      </c>
    </row>
    <row r="33" spans="1:12" x14ac:dyDescent="0.15">
      <c r="A33" s="52"/>
      <c r="B33" s="12">
        <v>72</v>
      </c>
      <c r="C33" s="49" t="s">
        <v>42</v>
      </c>
      <c r="D33" s="49"/>
      <c r="E33" s="15">
        <f>RA!D37</f>
        <v>0</v>
      </c>
      <c r="F33" s="25">
        <f>RA!I37</f>
        <v>0</v>
      </c>
      <c r="G33" s="16">
        <f t="shared" si="0"/>
        <v>0</v>
      </c>
      <c r="H33" s="27">
        <f>RA!J37</f>
        <v>0</v>
      </c>
      <c r="I33" s="20">
        <v>0</v>
      </c>
      <c r="J33" s="21">
        <v>0</v>
      </c>
      <c r="K33" s="22">
        <f t="shared" si="1"/>
        <v>0</v>
      </c>
      <c r="L33" s="22">
        <f t="shared" si="2"/>
        <v>0</v>
      </c>
    </row>
    <row r="34" spans="1:12" x14ac:dyDescent="0.15">
      <c r="A34" s="52"/>
      <c r="B34" s="12">
        <v>73</v>
      </c>
      <c r="C34" s="49" t="s">
        <v>43</v>
      </c>
      <c r="D34" s="49"/>
      <c r="E34" s="15">
        <f>RA!D38</f>
        <v>0</v>
      </c>
      <c r="F34" s="25">
        <f>RA!I38</f>
        <v>0</v>
      </c>
      <c r="G34" s="16">
        <f t="shared" si="0"/>
        <v>0</v>
      </c>
      <c r="H34" s="27">
        <f>RA!J38</f>
        <v>0</v>
      </c>
      <c r="I34" s="20">
        <v>0</v>
      </c>
      <c r="J34" s="21">
        <v>0</v>
      </c>
      <c r="K34" s="22">
        <f t="shared" si="1"/>
        <v>0</v>
      </c>
      <c r="L34" s="22">
        <f t="shared" si="2"/>
        <v>0</v>
      </c>
    </row>
    <row r="35" spans="1:12" x14ac:dyDescent="0.15">
      <c r="A35" s="52"/>
      <c r="B35" s="12">
        <v>75</v>
      </c>
      <c r="C35" s="49" t="s">
        <v>33</v>
      </c>
      <c r="D35" s="49"/>
      <c r="E35" s="15">
        <f>RA!D39</f>
        <v>513056.4094</v>
      </c>
      <c r="F35" s="25">
        <f>RA!I39</f>
        <v>34770.061999999998</v>
      </c>
      <c r="G35" s="16">
        <f t="shared" si="0"/>
        <v>478286.34740000003</v>
      </c>
      <c r="H35" s="27">
        <f>RA!J39</f>
        <v>6.7770446607737096</v>
      </c>
      <c r="I35" s="20">
        <f>VLOOKUP(B35,RMS!B:D,3,FALSE)</f>
        <v>513056.41025641002</v>
      </c>
      <c r="J35" s="21">
        <f>VLOOKUP(B35,RMS!B:E,4,FALSE)</f>
        <v>478286.34316239302</v>
      </c>
      <c r="K35" s="22">
        <f t="shared" si="1"/>
        <v>-8.5641001351177692E-4</v>
      </c>
      <c r="L35" s="22">
        <f t="shared" si="2"/>
        <v>4.2376070050522685E-3</v>
      </c>
    </row>
    <row r="36" spans="1:12" x14ac:dyDescent="0.15">
      <c r="A36" s="52"/>
      <c r="B36" s="12">
        <v>76</v>
      </c>
      <c r="C36" s="49" t="s">
        <v>34</v>
      </c>
      <c r="D36" s="49"/>
      <c r="E36" s="15">
        <f>RA!D40</f>
        <v>706283.00150000001</v>
      </c>
      <c r="F36" s="25">
        <f>RA!I40</f>
        <v>45600.866699999999</v>
      </c>
      <c r="G36" s="16">
        <f t="shared" si="0"/>
        <v>660682.1348</v>
      </c>
      <c r="H36" s="27">
        <f>RA!J40</f>
        <v>6.4564581907186103</v>
      </c>
      <c r="I36" s="20">
        <f>VLOOKUP(B36,RMS!B:D,3,FALSE)</f>
        <v>706282.99032136798</v>
      </c>
      <c r="J36" s="21">
        <f>VLOOKUP(B36,RMS!B:E,4,FALSE)</f>
        <v>660682.13154102606</v>
      </c>
      <c r="K36" s="22">
        <f t="shared" si="1"/>
        <v>1.1178632033988833E-2</v>
      </c>
      <c r="L36" s="22">
        <f t="shared" si="2"/>
        <v>3.2589739421382546E-3</v>
      </c>
    </row>
    <row r="37" spans="1:12" x14ac:dyDescent="0.15">
      <c r="A37" s="52"/>
      <c r="B37" s="12">
        <v>77</v>
      </c>
      <c r="C37" s="49" t="s">
        <v>44</v>
      </c>
      <c r="D37" s="49"/>
      <c r="E37" s="15">
        <f>RA!D41</f>
        <v>0</v>
      </c>
      <c r="F37" s="25">
        <f>RA!I41</f>
        <v>0</v>
      </c>
      <c r="G37" s="16">
        <f t="shared" si="0"/>
        <v>0</v>
      </c>
      <c r="H37" s="27">
        <f>RA!J41</f>
        <v>0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</row>
    <row r="38" spans="1:12" x14ac:dyDescent="0.15">
      <c r="A38" s="52"/>
      <c r="B38" s="12">
        <v>78</v>
      </c>
      <c r="C38" s="49" t="s">
        <v>45</v>
      </c>
      <c r="D38" s="49"/>
      <c r="E38" s="15">
        <f>RA!D42</f>
        <v>0</v>
      </c>
      <c r="F38" s="25">
        <f>RA!I42</f>
        <v>0</v>
      </c>
      <c r="G38" s="16">
        <f t="shared" si="0"/>
        <v>0</v>
      </c>
      <c r="H38" s="27">
        <f>RA!J42</f>
        <v>0</v>
      </c>
      <c r="I38" s="20">
        <v>0</v>
      </c>
      <c r="J38" s="21">
        <v>0</v>
      </c>
      <c r="K38" s="22">
        <f t="shared" si="1"/>
        <v>0</v>
      </c>
      <c r="L38" s="22">
        <f t="shared" si="2"/>
        <v>0</v>
      </c>
    </row>
    <row r="39" spans="1:12" x14ac:dyDescent="0.15">
      <c r="A39" s="52"/>
      <c r="B39" s="12">
        <v>99</v>
      </c>
      <c r="C39" s="49" t="s">
        <v>35</v>
      </c>
      <c r="D39" s="49"/>
      <c r="E39" s="15">
        <f>RA!D43</f>
        <v>17751.584599999998</v>
      </c>
      <c r="F39" s="25">
        <f>RA!I43</f>
        <v>2157.4052999999999</v>
      </c>
      <c r="G39" s="16">
        <f t="shared" si="0"/>
        <v>15594.179299999998</v>
      </c>
      <c r="H39" s="27">
        <f>RA!J43</f>
        <v>12.153311090887099</v>
      </c>
      <c r="I39" s="20">
        <f>VLOOKUP(B39,RMS!B:D,3,FALSE)</f>
        <v>17751.584675894399</v>
      </c>
      <c r="J39" s="21">
        <f>VLOOKUP(B39,RMS!B:E,4,FALSE)</f>
        <v>15594.179638453999</v>
      </c>
      <c r="K39" s="22">
        <f t="shared" si="1"/>
        <v>-7.5894400652032346E-5</v>
      </c>
      <c r="L39" s="22">
        <f t="shared" si="2"/>
        <v>-3.3845400139398407E-4</v>
      </c>
    </row>
  </sheetData>
  <mergeCells count="39">
    <mergeCell ref="C39:D39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:D2"/>
    <mergeCell ref="C4:D4"/>
    <mergeCell ref="C5:D5"/>
    <mergeCell ref="C6:D6"/>
    <mergeCell ref="C7:D7"/>
    <mergeCell ref="A3:D3"/>
    <mergeCell ref="A4:A3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29:D29"/>
    <mergeCell ref="C27:D27"/>
    <mergeCell ref="C28:D28"/>
    <mergeCell ref="C23:D23"/>
    <mergeCell ref="C24:D24"/>
    <mergeCell ref="C25:D25"/>
    <mergeCell ref="C26:D26"/>
  </mergeCells>
  <phoneticPr fontId="23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3"/>
  <sheetViews>
    <sheetView workbookViewId="0">
      <selection sqref="A1:XFD1048576"/>
    </sheetView>
  </sheetViews>
  <sheetFormatPr defaultRowHeight="11.25" x14ac:dyDescent="0.15"/>
  <cols>
    <col min="1" max="1" width="7.75" style="1" customWidth="1"/>
    <col min="2" max="3" width="9" style="1"/>
    <col min="4" max="5" width="11.5" style="1" bestFit="1" customWidth="1"/>
    <col min="6" max="7" width="12.25" style="1" bestFit="1" customWidth="1"/>
    <col min="8" max="8" width="9" style="1"/>
    <col min="9" max="9" width="12.25" style="1" bestFit="1" customWidth="1"/>
    <col min="10" max="10" width="9" style="1"/>
    <col min="11" max="11" width="12.25" style="1" bestFit="1" customWidth="1"/>
    <col min="12" max="12" width="10.5" style="1" bestFit="1" customWidth="1"/>
    <col min="13" max="13" width="12.25" style="1" bestFit="1" customWidth="1"/>
    <col min="14" max="15" width="13.875" style="1" bestFit="1" customWidth="1"/>
    <col min="16" max="16" width="10.5" style="1" bestFit="1" customWidth="1"/>
    <col min="17" max="17" width="9.25" style="1" bestFit="1" customWidth="1"/>
    <col min="18" max="18" width="10.5" style="1" bestFit="1" customWidth="1"/>
    <col min="19" max="20" width="9" style="1"/>
    <col min="21" max="21" width="10.5" style="1" bestFit="1" customWidth="1"/>
    <col min="22" max="22" width="36" style="1" bestFit="1" customWidth="1"/>
    <col min="23" max="16384" width="9" style="1"/>
  </cols>
  <sheetData>
    <row r="1" spans="1:23" ht="12.75" x14ac:dyDescent="0.2">
      <c r="A1" s="55"/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30" t="s">
        <v>54</v>
      </c>
      <c r="W1" s="60"/>
    </row>
    <row r="2" spans="1:23" ht="12.75" x14ac:dyDescent="0.2">
      <c r="A2" s="55"/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30"/>
      <c r="W2" s="60"/>
    </row>
    <row r="3" spans="1:23" ht="23.25" thickBot="1" x14ac:dyDescent="0.2">
      <c r="A3" s="55"/>
      <c r="B3" s="55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61" t="s">
        <v>55</v>
      </c>
      <c r="W3" s="60"/>
    </row>
    <row r="4" spans="1:23" ht="12.75" thickTop="1" thickBot="1" x14ac:dyDescent="0.2">
      <c r="A4" s="56"/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W4" s="60"/>
    </row>
    <row r="5" spans="1:23" ht="12.75" thickTop="1" thickBot="1" x14ac:dyDescent="0.25">
      <c r="A5" s="31"/>
      <c r="B5" s="32"/>
      <c r="C5" s="62"/>
      <c r="D5" s="63" t="s">
        <v>0</v>
      </c>
      <c r="E5" s="63" t="s">
        <v>56</v>
      </c>
      <c r="F5" s="63" t="s">
        <v>57</v>
      </c>
      <c r="G5" s="63" t="s">
        <v>58</v>
      </c>
      <c r="H5" s="63" t="s">
        <v>59</v>
      </c>
      <c r="I5" s="63" t="s">
        <v>1</v>
      </c>
      <c r="J5" s="63" t="s">
        <v>2</v>
      </c>
      <c r="K5" s="63" t="s">
        <v>60</v>
      </c>
      <c r="L5" s="63" t="s">
        <v>61</v>
      </c>
      <c r="M5" s="63" t="s">
        <v>62</v>
      </c>
      <c r="N5" s="63" t="s">
        <v>63</v>
      </c>
      <c r="O5" s="63" t="s">
        <v>64</v>
      </c>
      <c r="P5" s="63" t="s">
        <v>65</v>
      </c>
      <c r="Q5" s="63" t="s">
        <v>66</v>
      </c>
      <c r="R5" s="63" t="s">
        <v>67</v>
      </c>
      <c r="S5" s="63" t="s">
        <v>68</v>
      </c>
      <c r="T5" s="63" t="s">
        <v>69</v>
      </c>
      <c r="U5" s="64" t="s">
        <v>70</v>
      </c>
    </row>
    <row r="6" spans="1:23" ht="12" thickBot="1" x14ac:dyDescent="0.2">
      <c r="A6" s="65" t="s">
        <v>3</v>
      </c>
      <c r="B6" s="66" t="s">
        <v>4</v>
      </c>
      <c r="C6" s="67"/>
      <c r="D6" s="65"/>
      <c r="E6" s="65"/>
      <c r="F6" s="65"/>
      <c r="G6" s="65"/>
      <c r="H6" s="65"/>
      <c r="I6" s="65"/>
      <c r="J6" s="65"/>
      <c r="K6" s="65"/>
      <c r="L6" s="65"/>
      <c r="M6" s="65"/>
      <c r="N6" s="65"/>
      <c r="O6" s="65"/>
      <c r="P6" s="65"/>
      <c r="Q6" s="65"/>
      <c r="R6" s="65"/>
      <c r="S6" s="65"/>
      <c r="T6" s="65"/>
      <c r="U6" s="68"/>
    </row>
    <row r="7" spans="1:23" ht="12" thickBot="1" x14ac:dyDescent="0.2">
      <c r="A7" s="57" t="s">
        <v>5</v>
      </c>
      <c r="B7" s="58"/>
      <c r="C7" s="59"/>
      <c r="D7" s="33">
        <v>24740401.0704</v>
      </c>
      <c r="E7" s="33">
        <v>18999975.520199999</v>
      </c>
      <c r="F7" s="34">
        <v>130.21280498018001</v>
      </c>
      <c r="G7" s="33">
        <v>16556694.859200001</v>
      </c>
      <c r="H7" s="34">
        <v>49.4283809709314</v>
      </c>
      <c r="I7" s="33">
        <v>1256853.3924</v>
      </c>
      <c r="J7" s="34">
        <v>5.0801657936892903</v>
      </c>
      <c r="K7" s="33">
        <v>2106303.0367000001</v>
      </c>
      <c r="L7" s="34">
        <v>12.7217603187849</v>
      </c>
      <c r="M7" s="34">
        <v>-0.40328937930548497</v>
      </c>
      <c r="N7" s="33">
        <v>467449633.7385</v>
      </c>
      <c r="O7" s="33">
        <v>1511606515.6751001</v>
      </c>
      <c r="P7" s="33">
        <v>1147570</v>
      </c>
      <c r="Q7" s="33">
        <v>948310</v>
      </c>
      <c r="R7" s="34">
        <v>21.012116291086301</v>
      </c>
      <c r="S7" s="33">
        <v>21.558947227968702</v>
      </c>
      <c r="T7" s="33">
        <v>18.474751138024502</v>
      </c>
      <c r="U7" s="35">
        <v>14.305875223549901</v>
      </c>
    </row>
    <row r="8" spans="1:23" ht="12" thickBot="1" x14ac:dyDescent="0.2">
      <c r="A8" s="69">
        <v>41692</v>
      </c>
      <c r="B8" s="53" t="s">
        <v>6</v>
      </c>
      <c r="C8" s="54"/>
      <c r="D8" s="36">
        <v>1804616.1324</v>
      </c>
      <c r="E8" s="36">
        <v>910430.65769999998</v>
      </c>
      <c r="F8" s="37">
        <v>198.215659494481</v>
      </c>
      <c r="G8" s="36">
        <v>663693.62820000004</v>
      </c>
      <c r="H8" s="37">
        <v>171.904995878036</v>
      </c>
      <c r="I8" s="36">
        <v>-353142.4399</v>
      </c>
      <c r="J8" s="37">
        <v>-19.5688397969904</v>
      </c>
      <c r="K8" s="36">
        <v>145633.8793</v>
      </c>
      <c r="L8" s="37">
        <v>21.942937691743801</v>
      </c>
      <c r="M8" s="37">
        <v>-3.4248646097831399</v>
      </c>
      <c r="N8" s="36">
        <v>20012316.681699999</v>
      </c>
      <c r="O8" s="36">
        <v>61926162.684299998</v>
      </c>
      <c r="P8" s="36">
        <v>53457</v>
      </c>
      <c r="Q8" s="36">
        <v>39928</v>
      </c>
      <c r="R8" s="37">
        <v>33.883490282508497</v>
      </c>
      <c r="S8" s="36">
        <v>33.758275481227898</v>
      </c>
      <c r="T8" s="36">
        <v>21.732087094269701</v>
      </c>
      <c r="U8" s="39">
        <v>35.624415689260204</v>
      </c>
    </row>
    <row r="9" spans="1:23" ht="12" thickBot="1" x14ac:dyDescent="0.2">
      <c r="A9" s="70"/>
      <c r="B9" s="53" t="s">
        <v>7</v>
      </c>
      <c r="C9" s="54"/>
      <c r="D9" s="36">
        <v>191865.58259999999</v>
      </c>
      <c r="E9" s="36">
        <v>156017.3314</v>
      </c>
      <c r="F9" s="37">
        <v>122.97709547927801</v>
      </c>
      <c r="G9" s="36">
        <v>216380.1501</v>
      </c>
      <c r="H9" s="37">
        <v>-11.3293975850699</v>
      </c>
      <c r="I9" s="36">
        <v>47098.662799999998</v>
      </c>
      <c r="J9" s="37">
        <v>24.547739183734102</v>
      </c>
      <c r="K9" s="36">
        <v>43417.852299999999</v>
      </c>
      <c r="L9" s="37">
        <v>20.065543110093301</v>
      </c>
      <c r="M9" s="37">
        <v>8.4776429625469996E-2</v>
      </c>
      <c r="N9" s="36">
        <v>5096527.3295</v>
      </c>
      <c r="O9" s="36">
        <v>10521441.2448</v>
      </c>
      <c r="P9" s="36">
        <v>11218</v>
      </c>
      <c r="Q9" s="36">
        <v>7457</v>
      </c>
      <c r="R9" s="37">
        <v>50.435832104063302</v>
      </c>
      <c r="S9" s="36">
        <v>17.103368033517601</v>
      </c>
      <c r="T9" s="36">
        <v>16.273709266461001</v>
      </c>
      <c r="U9" s="39">
        <v>4.8508502268712901</v>
      </c>
    </row>
    <row r="10" spans="1:23" ht="12" thickBot="1" x14ac:dyDescent="0.2">
      <c r="A10" s="70"/>
      <c r="B10" s="53" t="s">
        <v>8</v>
      </c>
      <c r="C10" s="54"/>
      <c r="D10" s="36">
        <v>261098.22140000001</v>
      </c>
      <c r="E10" s="36">
        <v>167823.30559999999</v>
      </c>
      <c r="F10" s="37">
        <v>155.57923881103699</v>
      </c>
      <c r="G10" s="36">
        <v>187028.0828</v>
      </c>
      <c r="H10" s="37">
        <v>39.603752276714303</v>
      </c>
      <c r="I10" s="36">
        <v>39982.727599999998</v>
      </c>
      <c r="J10" s="37">
        <v>15.313289912743899</v>
      </c>
      <c r="K10" s="36">
        <v>36692.874400000001</v>
      </c>
      <c r="L10" s="37">
        <v>19.618911689982902</v>
      </c>
      <c r="M10" s="37">
        <v>8.9659184618144996E-2</v>
      </c>
      <c r="N10" s="36">
        <v>6487842.8200000003</v>
      </c>
      <c r="O10" s="36">
        <v>15565831.7609</v>
      </c>
      <c r="P10" s="36">
        <v>118171</v>
      </c>
      <c r="Q10" s="36">
        <v>98370</v>
      </c>
      <c r="R10" s="37">
        <v>20.129104401748499</v>
      </c>
      <c r="S10" s="36">
        <v>2.2094948963789802</v>
      </c>
      <c r="T10" s="36">
        <v>1.6563766117718799</v>
      </c>
      <c r="U10" s="39">
        <v>25.033698222773499</v>
      </c>
    </row>
    <row r="11" spans="1:23" ht="12" thickBot="1" x14ac:dyDescent="0.2">
      <c r="A11" s="70"/>
      <c r="B11" s="53" t="s">
        <v>9</v>
      </c>
      <c r="C11" s="54"/>
      <c r="D11" s="36">
        <v>117410.30620000001</v>
      </c>
      <c r="E11" s="36">
        <v>81457.914699999994</v>
      </c>
      <c r="F11" s="37">
        <v>144.136155010116</v>
      </c>
      <c r="G11" s="36">
        <v>58683.845999999998</v>
      </c>
      <c r="H11" s="37">
        <v>100.07261657663</v>
      </c>
      <c r="I11" s="36">
        <v>21151.1993</v>
      </c>
      <c r="J11" s="37">
        <v>18.014772284104598</v>
      </c>
      <c r="K11" s="36">
        <v>6440.5126</v>
      </c>
      <c r="L11" s="37">
        <v>10.9749326927209</v>
      </c>
      <c r="M11" s="37">
        <v>2.2840863163593501</v>
      </c>
      <c r="N11" s="36">
        <v>2538128.9789</v>
      </c>
      <c r="O11" s="36">
        <v>6720392.7638999997</v>
      </c>
      <c r="P11" s="36">
        <v>4533</v>
      </c>
      <c r="Q11" s="36">
        <v>3577</v>
      </c>
      <c r="R11" s="37">
        <v>26.726306961140601</v>
      </c>
      <c r="S11" s="36">
        <v>25.901236752702399</v>
      </c>
      <c r="T11" s="36">
        <v>28.705430724070499</v>
      </c>
      <c r="U11" s="39">
        <v>-10.8264867741324</v>
      </c>
    </row>
    <row r="12" spans="1:23" ht="12" thickBot="1" x14ac:dyDescent="0.2">
      <c r="A12" s="70"/>
      <c r="B12" s="53" t="s">
        <v>10</v>
      </c>
      <c r="C12" s="54"/>
      <c r="D12" s="36">
        <v>269937.18190000003</v>
      </c>
      <c r="E12" s="36">
        <v>260343.80050000001</v>
      </c>
      <c r="F12" s="37">
        <v>103.68488951209</v>
      </c>
      <c r="G12" s="36">
        <v>172291.11850000001</v>
      </c>
      <c r="H12" s="37">
        <v>56.675041784002303</v>
      </c>
      <c r="I12" s="36">
        <v>25456.4087</v>
      </c>
      <c r="J12" s="37">
        <v>9.4304936136698991</v>
      </c>
      <c r="K12" s="36">
        <v>13045.969499999999</v>
      </c>
      <c r="L12" s="37">
        <v>7.5720499196828897</v>
      </c>
      <c r="M12" s="37">
        <v>0.95128531459467303</v>
      </c>
      <c r="N12" s="36">
        <v>5820829.3504999997</v>
      </c>
      <c r="O12" s="36">
        <v>18353998.956099998</v>
      </c>
      <c r="P12" s="36">
        <v>3332</v>
      </c>
      <c r="Q12" s="36">
        <v>2447</v>
      </c>
      <c r="R12" s="37">
        <v>36.1667347772783</v>
      </c>
      <c r="S12" s="36">
        <v>81.013559993997603</v>
      </c>
      <c r="T12" s="36">
        <v>94.019333469554596</v>
      </c>
      <c r="U12" s="39">
        <v>-16.053822935963499</v>
      </c>
    </row>
    <row r="13" spans="1:23" ht="12" thickBot="1" x14ac:dyDescent="0.2">
      <c r="A13" s="70"/>
      <c r="B13" s="53" t="s">
        <v>11</v>
      </c>
      <c r="C13" s="54"/>
      <c r="D13" s="36">
        <v>533774.01190000004</v>
      </c>
      <c r="E13" s="36">
        <v>370726.94799999997</v>
      </c>
      <c r="F13" s="37">
        <v>143.98036473464001</v>
      </c>
      <c r="G13" s="36">
        <v>391362.21879999997</v>
      </c>
      <c r="H13" s="37">
        <v>36.388743281521897</v>
      </c>
      <c r="I13" s="36">
        <v>38781.3344</v>
      </c>
      <c r="J13" s="37">
        <v>7.2654969210575802</v>
      </c>
      <c r="K13" s="36">
        <v>53883.786099999998</v>
      </c>
      <c r="L13" s="37">
        <v>13.7682646692926</v>
      </c>
      <c r="M13" s="37">
        <v>-0.28027822083571102</v>
      </c>
      <c r="N13" s="36">
        <v>10715621.884</v>
      </c>
      <c r="O13" s="36">
        <v>28744630.8402</v>
      </c>
      <c r="P13" s="36">
        <v>19664</v>
      </c>
      <c r="Q13" s="36">
        <v>14021</v>
      </c>
      <c r="R13" s="37">
        <v>40.246772698095697</v>
      </c>
      <c r="S13" s="36">
        <v>27.144732094182299</v>
      </c>
      <c r="T13" s="36">
        <v>28.135179880179699</v>
      </c>
      <c r="U13" s="39">
        <v>-3.6487661125590698</v>
      </c>
    </row>
    <row r="14" spans="1:23" ht="12" thickBot="1" x14ac:dyDescent="0.2">
      <c r="A14" s="70"/>
      <c r="B14" s="53" t="s">
        <v>12</v>
      </c>
      <c r="C14" s="54"/>
      <c r="D14" s="36">
        <v>196008.40359999999</v>
      </c>
      <c r="E14" s="36">
        <v>145393.58799999999</v>
      </c>
      <c r="F14" s="37">
        <v>134.812274940213</v>
      </c>
      <c r="G14" s="36">
        <v>145536.28659999999</v>
      </c>
      <c r="H14" s="37">
        <v>34.680091253613199</v>
      </c>
      <c r="I14" s="36">
        <v>15252.3069</v>
      </c>
      <c r="J14" s="37">
        <v>7.7814556008148603</v>
      </c>
      <c r="K14" s="36">
        <v>13117.6934</v>
      </c>
      <c r="L14" s="37">
        <v>9.0133489773951698</v>
      </c>
      <c r="M14" s="37">
        <v>0.162727808533778</v>
      </c>
      <c r="N14" s="36">
        <v>3752463.7977</v>
      </c>
      <c r="O14" s="36">
        <v>13179144.7511</v>
      </c>
      <c r="P14" s="36">
        <v>3928</v>
      </c>
      <c r="Q14" s="36">
        <v>2995</v>
      </c>
      <c r="R14" s="37">
        <v>31.1519198664441</v>
      </c>
      <c r="S14" s="36">
        <v>49.900306415478603</v>
      </c>
      <c r="T14" s="36">
        <v>53.480746911519198</v>
      </c>
      <c r="U14" s="39">
        <v>-7.1751873951018004</v>
      </c>
    </row>
    <row r="15" spans="1:23" ht="12" thickBot="1" x14ac:dyDescent="0.2">
      <c r="A15" s="70"/>
      <c r="B15" s="53" t="s">
        <v>13</v>
      </c>
      <c r="C15" s="54"/>
      <c r="D15" s="36">
        <v>161005.10569999999</v>
      </c>
      <c r="E15" s="36">
        <v>72029.024900000004</v>
      </c>
      <c r="F15" s="37">
        <v>223.52809290911301</v>
      </c>
      <c r="G15" s="36">
        <v>85320.921900000001</v>
      </c>
      <c r="H15" s="37">
        <v>88.705304765348501</v>
      </c>
      <c r="I15" s="36">
        <v>3761.1779000000001</v>
      </c>
      <c r="J15" s="37">
        <v>2.3360612594535901</v>
      </c>
      <c r="K15" s="36">
        <v>6861.0829000000003</v>
      </c>
      <c r="L15" s="37">
        <v>8.0415011315061804</v>
      </c>
      <c r="M15" s="37">
        <v>-0.45180987391946498</v>
      </c>
      <c r="N15" s="36">
        <v>2907979.8752000001</v>
      </c>
      <c r="O15" s="36">
        <v>8715892.4461000003</v>
      </c>
      <c r="P15" s="36">
        <v>5943</v>
      </c>
      <c r="Q15" s="36">
        <v>4833</v>
      </c>
      <c r="R15" s="37">
        <v>22.967101179391701</v>
      </c>
      <c r="S15" s="36">
        <v>27.091554046777699</v>
      </c>
      <c r="T15" s="36">
        <v>26.929261700807</v>
      </c>
      <c r="U15" s="39">
        <v>0.59905144492837203</v>
      </c>
    </row>
    <row r="16" spans="1:23" ht="12" thickBot="1" x14ac:dyDescent="0.2">
      <c r="A16" s="70"/>
      <c r="B16" s="53" t="s">
        <v>14</v>
      </c>
      <c r="C16" s="54"/>
      <c r="D16" s="36">
        <v>1032747.0171000001</v>
      </c>
      <c r="E16" s="36">
        <v>630577.24569999997</v>
      </c>
      <c r="F16" s="37">
        <v>163.778034196834</v>
      </c>
      <c r="G16" s="36">
        <v>696887.7132</v>
      </c>
      <c r="H16" s="37">
        <v>48.194177847932799</v>
      </c>
      <c r="I16" s="36">
        <v>29861.355800000001</v>
      </c>
      <c r="J16" s="37">
        <v>2.8914492422212001</v>
      </c>
      <c r="K16" s="36">
        <v>62230.832199999997</v>
      </c>
      <c r="L16" s="37">
        <v>8.9298219815421493</v>
      </c>
      <c r="M16" s="37">
        <v>-0.52015175204422204</v>
      </c>
      <c r="N16" s="36">
        <v>27517718.904899999</v>
      </c>
      <c r="O16" s="36">
        <v>75933552.2359</v>
      </c>
      <c r="P16" s="36">
        <v>57484</v>
      </c>
      <c r="Q16" s="36">
        <v>43847</v>
      </c>
      <c r="R16" s="37">
        <v>31.1013296234634</v>
      </c>
      <c r="S16" s="36">
        <v>17.965816872521099</v>
      </c>
      <c r="T16" s="36">
        <v>17.0062525988095</v>
      </c>
      <c r="U16" s="39">
        <v>5.3410556309255002</v>
      </c>
    </row>
    <row r="17" spans="1:21" ht="12" thickBot="1" x14ac:dyDescent="0.2">
      <c r="A17" s="70"/>
      <c r="B17" s="53" t="s">
        <v>15</v>
      </c>
      <c r="C17" s="54"/>
      <c r="D17" s="36">
        <v>610046.28780000005</v>
      </c>
      <c r="E17" s="36">
        <v>313154.24660000001</v>
      </c>
      <c r="F17" s="37">
        <v>194.80696635074801</v>
      </c>
      <c r="G17" s="36">
        <v>685259.68070000003</v>
      </c>
      <c r="H17" s="37">
        <v>-10.9758964401887</v>
      </c>
      <c r="I17" s="36">
        <v>77800.439100000003</v>
      </c>
      <c r="J17" s="37">
        <v>12.753202610341299</v>
      </c>
      <c r="K17" s="36">
        <v>77566.978499999997</v>
      </c>
      <c r="L17" s="37">
        <v>11.319355374996601</v>
      </c>
      <c r="M17" s="37">
        <v>3.0097936585220001E-3</v>
      </c>
      <c r="N17" s="36">
        <v>32719990.908399999</v>
      </c>
      <c r="O17" s="36">
        <v>100755678.7888</v>
      </c>
      <c r="P17" s="36">
        <v>13483</v>
      </c>
      <c r="Q17" s="36">
        <v>12048</v>
      </c>
      <c r="R17" s="37">
        <v>11.9106905710491</v>
      </c>
      <c r="S17" s="36">
        <v>45.245589839056599</v>
      </c>
      <c r="T17" s="36">
        <v>52.881675581009297</v>
      </c>
      <c r="U17" s="39">
        <v>-16.876972472046599</v>
      </c>
    </row>
    <row r="18" spans="1:21" ht="12" thickBot="1" x14ac:dyDescent="0.2">
      <c r="A18" s="70"/>
      <c r="B18" s="53" t="s">
        <v>16</v>
      </c>
      <c r="C18" s="54"/>
      <c r="D18" s="36">
        <v>2378454.2167000002</v>
      </c>
      <c r="E18" s="36">
        <v>1963631.5999</v>
      </c>
      <c r="F18" s="37">
        <v>121.125277104989</v>
      </c>
      <c r="G18" s="36">
        <v>1929886.3647</v>
      </c>
      <c r="H18" s="37">
        <v>23.243226140401799</v>
      </c>
      <c r="I18" s="36">
        <v>339636.10009999998</v>
      </c>
      <c r="J18" s="37">
        <v>14.279698878174299</v>
      </c>
      <c r="K18" s="36">
        <v>288249.04460000002</v>
      </c>
      <c r="L18" s="37">
        <v>14.936063069434001</v>
      </c>
      <c r="M18" s="37">
        <v>0.178273116468813</v>
      </c>
      <c r="N18" s="36">
        <v>62581582.355800003</v>
      </c>
      <c r="O18" s="36">
        <v>230715963.83570001</v>
      </c>
      <c r="P18" s="36">
        <v>115522</v>
      </c>
      <c r="Q18" s="36">
        <v>90473</v>
      </c>
      <c r="R18" s="37">
        <v>27.686713163043098</v>
      </c>
      <c r="S18" s="36">
        <v>20.5887555331452</v>
      </c>
      <c r="T18" s="36">
        <v>20.626773330164799</v>
      </c>
      <c r="U18" s="39">
        <v>-0.184653205281859</v>
      </c>
    </row>
    <row r="19" spans="1:21" ht="12" thickBot="1" x14ac:dyDescent="0.2">
      <c r="A19" s="70"/>
      <c r="B19" s="53" t="s">
        <v>17</v>
      </c>
      <c r="C19" s="54"/>
      <c r="D19" s="36">
        <v>827326.30689999997</v>
      </c>
      <c r="E19" s="36">
        <v>688727.70819999999</v>
      </c>
      <c r="F19" s="37">
        <v>120.12385984328</v>
      </c>
      <c r="G19" s="36">
        <v>747104.14520000003</v>
      </c>
      <c r="H19" s="37">
        <v>10.7377481727831</v>
      </c>
      <c r="I19" s="36">
        <v>102146.41680000001</v>
      </c>
      <c r="J19" s="37">
        <v>12.3465694186304</v>
      </c>
      <c r="K19" s="36">
        <v>98923.697899999999</v>
      </c>
      <c r="L19" s="37">
        <v>13.240951550806599</v>
      </c>
      <c r="M19" s="37">
        <v>3.2577824812591999E-2</v>
      </c>
      <c r="N19" s="36">
        <v>23156545.128899999</v>
      </c>
      <c r="O19" s="36">
        <v>64750872.091799997</v>
      </c>
      <c r="P19" s="36">
        <v>20817</v>
      </c>
      <c r="Q19" s="36">
        <v>16338</v>
      </c>
      <c r="R19" s="37">
        <v>27.414616232097</v>
      </c>
      <c r="S19" s="36">
        <v>39.742821102944703</v>
      </c>
      <c r="T19" s="36">
        <v>42.882222279348802</v>
      </c>
      <c r="U19" s="39">
        <v>-7.8992912160718198</v>
      </c>
    </row>
    <row r="20" spans="1:21" ht="12" thickBot="1" x14ac:dyDescent="0.2">
      <c r="A20" s="70"/>
      <c r="B20" s="53" t="s">
        <v>18</v>
      </c>
      <c r="C20" s="54"/>
      <c r="D20" s="36">
        <v>3657740.6631999998</v>
      </c>
      <c r="E20" s="36">
        <v>1068188.5556999999</v>
      </c>
      <c r="F20" s="37">
        <v>342.42462566012301</v>
      </c>
      <c r="G20" s="36">
        <v>607529.43090000004</v>
      </c>
      <c r="H20" s="37">
        <v>502.06806076561401</v>
      </c>
      <c r="I20" s="36">
        <v>-422106.71500000003</v>
      </c>
      <c r="J20" s="37">
        <v>-11.5400941145652</v>
      </c>
      <c r="K20" s="36">
        <v>67537.582399999999</v>
      </c>
      <c r="L20" s="37">
        <v>11.116758952722501</v>
      </c>
      <c r="M20" s="37">
        <v>-7.2499529891375003</v>
      </c>
      <c r="N20" s="36">
        <v>22024026.753600001</v>
      </c>
      <c r="O20" s="36">
        <v>88877338.660699993</v>
      </c>
      <c r="P20" s="36">
        <v>51655</v>
      </c>
      <c r="Q20" s="36">
        <v>35246</v>
      </c>
      <c r="R20" s="37">
        <v>46.555637519151098</v>
      </c>
      <c r="S20" s="36">
        <v>70.810970151969798</v>
      </c>
      <c r="T20" s="36">
        <v>27.797096098848101</v>
      </c>
      <c r="U20" s="39">
        <v>60.744647278251101</v>
      </c>
    </row>
    <row r="21" spans="1:21" ht="12" thickBot="1" x14ac:dyDescent="0.2">
      <c r="A21" s="70"/>
      <c r="B21" s="53" t="s">
        <v>19</v>
      </c>
      <c r="C21" s="54"/>
      <c r="D21" s="36">
        <v>611421.11309999996</v>
      </c>
      <c r="E21" s="36">
        <v>343570.66100000002</v>
      </c>
      <c r="F21" s="37">
        <v>177.96080472074999</v>
      </c>
      <c r="G21" s="36">
        <v>440640.99890000001</v>
      </c>
      <c r="H21" s="37">
        <v>38.7572002211163</v>
      </c>
      <c r="I21" s="36">
        <v>5147.3536999999997</v>
      </c>
      <c r="J21" s="37">
        <v>0.841867182816458</v>
      </c>
      <c r="K21" s="36">
        <v>62444.3773</v>
      </c>
      <c r="L21" s="37">
        <v>14.171259019447501</v>
      </c>
      <c r="M21" s="37">
        <v>-0.91756898022586297</v>
      </c>
      <c r="N21" s="36">
        <v>14063763.384</v>
      </c>
      <c r="O21" s="36">
        <v>37601518.2064</v>
      </c>
      <c r="P21" s="36">
        <v>47108</v>
      </c>
      <c r="Q21" s="36">
        <v>40694</v>
      </c>
      <c r="R21" s="37">
        <v>15.7615373273701</v>
      </c>
      <c r="S21" s="36">
        <v>12.979135456822601</v>
      </c>
      <c r="T21" s="36">
        <v>13.1778646483511</v>
      </c>
      <c r="U21" s="39">
        <v>-1.53114352022594</v>
      </c>
    </row>
    <row r="22" spans="1:21" ht="12" thickBot="1" x14ac:dyDescent="0.2">
      <c r="A22" s="70"/>
      <c r="B22" s="53" t="s">
        <v>20</v>
      </c>
      <c r="C22" s="54"/>
      <c r="D22" s="36">
        <v>1409826.0338000001</v>
      </c>
      <c r="E22" s="36">
        <v>944264.70209999999</v>
      </c>
      <c r="F22" s="37">
        <v>149.30411257188899</v>
      </c>
      <c r="G22" s="36">
        <v>1731337.9495000001</v>
      </c>
      <c r="H22" s="37">
        <v>-18.570141998727099</v>
      </c>
      <c r="I22" s="36">
        <v>196068.63310000001</v>
      </c>
      <c r="J22" s="37">
        <v>13.907292701321699</v>
      </c>
      <c r="K22" s="36">
        <v>180214.23180000001</v>
      </c>
      <c r="L22" s="37">
        <v>10.408957526290299</v>
      </c>
      <c r="M22" s="37">
        <v>8.7975301071644002E-2</v>
      </c>
      <c r="N22" s="36">
        <v>41364201.2601</v>
      </c>
      <c r="O22" s="36">
        <v>99186523.695099995</v>
      </c>
      <c r="P22" s="36">
        <v>85519</v>
      </c>
      <c r="Q22" s="36">
        <v>68567</v>
      </c>
      <c r="R22" s="37">
        <v>24.723263377426498</v>
      </c>
      <c r="S22" s="36">
        <v>16.485529926683</v>
      </c>
      <c r="T22" s="36">
        <v>16.430354297256699</v>
      </c>
      <c r="U22" s="39">
        <v>0.334691269687102</v>
      </c>
    </row>
    <row r="23" spans="1:21" ht="12" thickBot="1" x14ac:dyDescent="0.2">
      <c r="A23" s="70"/>
      <c r="B23" s="53" t="s">
        <v>21</v>
      </c>
      <c r="C23" s="54"/>
      <c r="D23" s="36">
        <v>4056532.9221000001</v>
      </c>
      <c r="E23" s="36">
        <v>3598969.9338000002</v>
      </c>
      <c r="F23" s="37">
        <v>112.713720778903</v>
      </c>
      <c r="G23" s="36">
        <v>2715280.8025000002</v>
      </c>
      <c r="H23" s="37">
        <v>49.396442473466799</v>
      </c>
      <c r="I23" s="36">
        <v>237857.87839999999</v>
      </c>
      <c r="J23" s="37">
        <v>5.8635756930296301</v>
      </c>
      <c r="K23" s="36">
        <v>312423.63089999999</v>
      </c>
      <c r="L23" s="37">
        <v>11.5061260188024</v>
      </c>
      <c r="M23" s="37">
        <v>-0.23866873413255599</v>
      </c>
      <c r="N23" s="36">
        <v>60570936.024800003</v>
      </c>
      <c r="O23" s="36">
        <v>172668991.6311</v>
      </c>
      <c r="P23" s="36">
        <v>116041</v>
      </c>
      <c r="Q23" s="36">
        <v>96337</v>
      </c>
      <c r="R23" s="37">
        <v>20.453200743224301</v>
      </c>
      <c r="S23" s="36">
        <v>34.957755638955199</v>
      </c>
      <c r="T23" s="36">
        <v>32.032828492687102</v>
      </c>
      <c r="U23" s="39">
        <v>8.3670335603829997</v>
      </c>
    </row>
    <row r="24" spans="1:21" ht="12" thickBot="1" x14ac:dyDescent="0.2">
      <c r="A24" s="70"/>
      <c r="B24" s="53" t="s">
        <v>22</v>
      </c>
      <c r="C24" s="54"/>
      <c r="D24" s="36">
        <v>320772.56550000003</v>
      </c>
      <c r="E24" s="36">
        <v>270153.94829999999</v>
      </c>
      <c r="F24" s="37">
        <v>118.736952585194</v>
      </c>
      <c r="G24" s="36">
        <v>313544.80320000002</v>
      </c>
      <c r="H24" s="37">
        <v>2.3051768762340399</v>
      </c>
      <c r="I24" s="36">
        <v>52686.341200000003</v>
      </c>
      <c r="J24" s="37">
        <v>16.424827702417701</v>
      </c>
      <c r="K24" s="36">
        <v>44483.3606</v>
      </c>
      <c r="L24" s="37">
        <v>14.187242188678701</v>
      </c>
      <c r="M24" s="37">
        <v>0.18440559547113</v>
      </c>
      <c r="N24" s="36">
        <v>7797663.4609000003</v>
      </c>
      <c r="O24" s="36">
        <v>25057141.723099999</v>
      </c>
      <c r="P24" s="36">
        <v>34786</v>
      </c>
      <c r="Q24" s="36">
        <v>29414</v>
      </c>
      <c r="R24" s="37">
        <v>18.263411980689501</v>
      </c>
      <c r="S24" s="36">
        <v>9.2213121801874305</v>
      </c>
      <c r="T24" s="36">
        <v>9.3873214047732407</v>
      </c>
      <c r="U24" s="39">
        <v>-1.80027767569227</v>
      </c>
    </row>
    <row r="25" spans="1:21" ht="12" thickBot="1" x14ac:dyDescent="0.2">
      <c r="A25" s="70"/>
      <c r="B25" s="53" t="s">
        <v>23</v>
      </c>
      <c r="C25" s="54"/>
      <c r="D25" s="36">
        <v>280064.8676</v>
      </c>
      <c r="E25" s="36">
        <v>201560.60500000001</v>
      </c>
      <c r="F25" s="37">
        <v>138.94821738603099</v>
      </c>
      <c r="G25" s="36">
        <v>212165.6678</v>
      </c>
      <c r="H25" s="37">
        <v>32.0029156951095</v>
      </c>
      <c r="I25" s="36">
        <v>23408.591499999999</v>
      </c>
      <c r="J25" s="37">
        <v>8.3582748884565898</v>
      </c>
      <c r="K25" s="36">
        <v>22822.002</v>
      </c>
      <c r="L25" s="37">
        <v>10.756689447754299</v>
      </c>
      <c r="M25" s="37">
        <v>2.5702806440907E-2</v>
      </c>
      <c r="N25" s="36">
        <v>7332055.4870999996</v>
      </c>
      <c r="O25" s="36">
        <v>28802566.820599999</v>
      </c>
      <c r="P25" s="36">
        <v>19514</v>
      </c>
      <c r="Q25" s="36">
        <v>16224</v>
      </c>
      <c r="R25" s="37">
        <v>20.2785996055227</v>
      </c>
      <c r="S25" s="36">
        <v>14.351996904786301</v>
      </c>
      <c r="T25" s="36">
        <v>14.000211760355</v>
      </c>
      <c r="U25" s="39">
        <v>2.4511233298410202</v>
      </c>
    </row>
    <row r="26" spans="1:21" ht="12" thickBot="1" x14ac:dyDescent="0.2">
      <c r="A26" s="70"/>
      <c r="B26" s="53" t="s">
        <v>24</v>
      </c>
      <c r="C26" s="54"/>
      <c r="D26" s="36">
        <v>601207.02839999995</v>
      </c>
      <c r="E26" s="36">
        <v>578198.84010000003</v>
      </c>
      <c r="F26" s="37">
        <v>103.979286484909</v>
      </c>
      <c r="G26" s="36">
        <v>376148.04629999999</v>
      </c>
      <c r="H26" s="37">
        <v>59.832553781364702</v>
      </c>
      <c r="I26" s="36">
        <v>117444.011</v>
      </c>
      <c r="J26" s="37">
        <v>19.534703596622201</v>
      </c>
      <c r="K26" s="36">
        <v>84377.209499999997</v>
      </c>
      <c r="L26" s="37">
        <v>22.4319148617096</v>
      </c>
      <c r="M26" s="37">
        <v>0.39189257023248703</v>
      </c>
      <c r="N26" s="36">
        <v>10494593.297499999</v>
      </c>
      <c r="O26" s="36">
        <v>50178663.945699997</v>
      </c>
      <c r="P26" s="36">
        <v>44627</v>
      </c>
      <c r="Q26" s="36">
        <v>39984</v>
      </c>
      <c r="R26" s="37">
        <v>11.6121448579432</v>
      </c>
      <c r="S26" s="36">
        <v>13.4718226275573</v>
      </c>
      <c r="T26" s="36">
        <v>13.235549114645901</v>
      </c>
      <c r="U26" s="39">
        <v>1.7538347961034999</v>
      </c>
    </row>
    <row r="27" spans="1:21" ht="12" thickBot="1" x14ac:dyDescent="0.2">
      <c r="A27" s="70"/>
      <c r="B27" s="53" t="s">
        <v>25</v>
      </c>
      <c r="C27" s="54"/>
      <c r="D27" s="36">
        <v>317630.19040000002</v>
      </c>
      <c r="E27" s="36">
        <v>350368.02340000001</v>
      </c>
      <c r="F27" s="37">
        <v>90.6561584352621</v>
      </c>
      <c r="G27" s="36">
        <v>231243.55900000001</v>
      </c>
      <c r="H27" s="37">
        <v>37.357421661201798</v>
      </c>
      <c r="I27" s="36">
        <v>92653.088199999998</v>
      </c>
      <c r="J27" s="37">
        <v>29.170113862073201</v>
      </c>
      <c r="K27" s="36">
        <v>66772.699500000002</v>
      </c>
      <c r="L27" s="37">
        <v>28.8754851329719</v>
      </c>
      <c r="M27" s="37">
        <v>0.38758937250994302</v>
      </c>
      <c r="N27" s="36">
        <v>5967048.5795999998</v>
      </c>
      <c r="O27" s="36">
        <v>17119710.291999999</v>
      </c>
      <c r="P27" s="36">
        <v>43196</v>
      </c>
      <c r="Q27" s="36">
        <v>36792</v>
      </c>
      <c r="R27" s="37">
        <v>17.4059578169167</v>
      </c>
      <c r="S27" s="36">
        <v>7.3532315584776402</v>
      </c>
      <c r="T27" s="36">
        <v>7.3282069063926896</v>
      </c>
      <c r="U27" s="39">
        <v>0.34032182838159503</v>
      </c>
    </row>
    <row r="28" spans="1:21" ht="12" thickBot="1" x14ac:dyDescent="0.2">
      <c r="A28" s="70"/>
      <c r="B28" s="53" t="s">
        <v>26</v>
      </c>
      <c r="C28" s="54"/>
      <c r="D28" s="36">
        <v>824825.14690000005</v>
      </c>
      <c r="E28" s="36">
        <v>955721.00269999995</v>
      </c>
      <c r="F28" s="37">
        <v>86.303967849382104</v>
      </c>
      <c r="G28" s="36">
        <v>575571.49879999994</v>
      </c>
      <c r="H28" s="37">
        <v>43.305418808899503</v>
      </c>
      <c r="I28" s="36">
        <v>88321.520199999999</v>
      </c>
      <c r="J28" s="37">
        <v>10.707908279948199</v>
      </c>
      <c r="K28" s="36">
        <v>37138.873500000002</v>
      </c>
      <c r="L28" s="37">
        <v>6.4525212901316804</v>
      </c>
      <c r="M28" s="37">
        <v>1.37814214262584</v>
      </c>
      <c r="N28" s="36">
        <v>15710966.085000001</v>
      </c>
      <c r="O28" s="36">
        <v>66963367.811700001</v>
      </c>
      <c r="P28" s="36">
        <v>42001</v>
      </c>
      <c r="Q28" s="36">
        <v>37276</v>
      </c>
      <c r="R28" s="37">
        <v>12.6757162785707</v>
      </c>
      <c r="S28" s="36">
        <v>19.6382263969906</v>
      </c>
      <c r="T28" s="36">
        <v>19.201222733125899</v>
      </c>
      <c r="U28" s="39">
        <v>2.2252705261186301</v>
      </c>
    </row>
    <row r="29" spans="1:21" ht="12" thickBot="1" x14ac:dyDescent="0.2">
      <c r="A29" s="70"/>
      <c r="B29" s="53" t="s">
        <v>27</v>
      </c>
      <c r="C29" s="54"/>
      <c r="D29" s="36">
        <v>756666.82680000004</v>
      </c>
      <c r="E29" s="36">
        <v>637294.81740000006</v>
      </c>
      <c r="F29" s="37">
        <v>118.731049765477</v>
      </c>
      <c r="G29" s="36">
        <v>502282.0048</v>
      </c>
      <c r="H29" s="37">
        <v>50.645816407715401</v>
      </c>
      <c r="I29" s="36">
        <v>126451.2948</v>
      </c>
      <c r="J29" s="37">
        <v>16.711621326756401</v>
      </c>
      <c r="K29" s="36">
        <v>86303.488599999997</v>
      </c>
      <c r="L29" s="37">
        <v>17.182277639901599</v>
      </c>
      <c r="M29" s="37">
        <v>0.46519331780523199</v>
      </c>
      <c r="N29" s="36">
        <v>16201217.405999999</v>
      </c>
      <c r="O29" s="36">
        <v>41206709.412900001</v>
      </c>
      <c r="P29" s="36">
        <v>89727</v>
      </c>
      <c r="Q29" s="36">
        <v>82934</v>
      </c>
      <c r="R29" s="37">
        <v>8.1908505558637099</v>
      </c>
      <c r="S29" s="36">
        <v>8.4329892540706801</v>
      </c>
      <c r="T29" s="36">
        <v>7.6190574384450303</v>
      </c>
      <c r="U29" s="39">
        <v>9.6517591936069493</v>
      </c>
    </row>
    <row r="30" spans="1:21" ht="12" thickBot="1" x14ac:dyDescent="0.2">
      <c r="A30" s="70"/>
      <c r="B30" s="53" t="s">
        <v>28</v>
      </c>
      <c r="C30" s="54"/>
      <c r="D30" s="36">
        <v>1076836.7712000001</v>
      </c>
      <c r="E30" s="36">
        <v>1099668.3303</v>
      </c>
      <c r="F30" s="37">
        <v>97.923777699975105</v>
      </c>
      <c r="G30" s="36">
        <v>798505.08570000005</v>
      </c>
      <c r="H30" s="37">
        <v>34.856595215796801</v>
      </c>
      <c r="I30" s="36">
        <v>164786.13459999999</v>
      </c>
      <c r="J30" s="37">
        <v>15.3027960232419</v>
      </c>
      <c r="K30" s="36">
        <v>131487.09450000001</v>
      </c>
      <c r="L30" s="37">
        <v>16.466657113991101</v>
      </c>
      <c r="M30" s="37">
        <v>0.25324949362235699</v>
      </c>
      <c r="N30" s="36">
        <v>20434355.006200001</v>
      </c>
      <c r="O30" s="36">
        <v>73623283.003600001</v>
      </c>
      <c r="P30" s="36">
        <v>68544</v>
      </c>
      <c r="Q30" s="36">
        <v>59369</v>
      </c>
      <c r="R30" s="37">
        <v>15.454193265845801</v>
      </c>
      <c r="S30" s="36">
        <v>15.7101536414566</v>
      </c>
      <c r="T30" s="36">
        <v>15.462002144216701</v>
      </c>
      <c r="U30" s="39">
        <v>1.57956123729479</v>
      </c>
    </row>
    <row r="31" spans="1:21" ht="12" thickBot="1" x14ac:dyDescent="0.2">
      <c r="A31" s="70"/>
      <c r="B31" s="53" t="s">
        <v>29</v>
      </c>
      <c r="C31" s="54"/>
      <c r="D31" s="36">
        <v>913039.20860000001</v>
      </c>
      <c r="E31" s="36">
        <v>837542.32909999997</v>
      </c>
      <c r="F31" s="37">
        <v>109.014097183736</v>
      </c>
      <c r="G31" s="36">
        <v>650793.59080000001</v>
      </c>
      <c r="H31" s="37">
        <v>40.296281571800598</v>
      </c>
      <c r="I31" s="36">
        <v>44198.958700000003</v>
      </c>
      <c r="J31" s="37">
        <v>4.8408609711046298</v>
      </c>
      <c r="K31" s="36">
        <v>17399.3158</v>
      </c>
      <c r="L31" s="37">
        <v>2.6735536498771602</v>
      </c>
      <c r="M31" s="37">
        <v>1.5402699283152299</v>
      </c>
      <c r="N31" s="36">
        <v>10898011.9749</v>
      </c>
      <c r="O31" s="36">
        <v>78027461.331599995</v>
      </c>
      <c r="P31" s="36">
        <v>31521</v>
      </c>
      <c r="Q31" s="36">
        <v>28947</v>
      </c>
      <c r="R31" s="37">
        <v>8.8921131723494593</v>
      </c>
      <c r="S31" s="36">
        <v>28.966060994257798</v>
      </c>
      <c r="T31" s="36">
        <v>29.601861236052098</v>
      </c>
      <c r="U31" s="39">
        <v>-2.1949834391370699</v>
      </c>
    </row>
    <row r="32" spans="1:21" ht="12" thickBot="1" x14ac:dyDescent="0.2">
      <c r="A32" s="70"/>
      <c r="B32" s="53" t="s">
        <v>30</v>
      </c>
      <c r="C32" s="54"/>
      <c r="D32" s="36">
        <v>183300.26079999999</v>
      </c>
      <c r="E32" s="36">
        <v>191176.59049999999</v>
      </c>
      <c r="F32" s="37">
        <v>95.880076279527501</v>
      </c>
      <c r="G32" s="36">
        <v>242528.08919999999</v>
      </c>
      <c r="H32" s="37">
        <v>-24.4210180335681</v>
      </c>
      <c r="I32" s="36">
        <v>48462.6011</v>
      </c>
      <c r="J32" s="37">
        <v>26.438915519535399</v>
      </c>
      <c r="K32" s="36">
        <v>58822.890700000004</v>
      </c>
      <c r="L32" s="37">
        <v>24.2540527548922</v>
      </c>
      <c r="M32" s="37">
        <v>-0.17612683560279399</v>
      </c>
      <c r="N32" s="36">
        <v>4613395.7006999999</v>
      </c>
      <c r="O32" s="36">
        <v>10421045.9081</v>
      </c>
      <c r="P32" s="36">
        <v>33775</v>
      </c>
      <c r="Q32" s="36">
        <v>29897</v>
      </c>
      <c r="R32" s="37">
        <v>12.9712011238586</v>
      </c>
      <c r="S32" s="36">
        <v>5.4270987653589904</v>
      </c>
      <c r="T32" s="36">
        <v>5.1934232732381203</v>
      </c>
      <c r="U32" s="39">
        <v>4.3057165941482198</v>
      </c>
    </row>
    <row r="33" spans="1:21" ht="12" thickBot="1" x14ac:dyDescent="0.2">
      <c r="A33" s="70"/>
      <c r="B33" s="53" t="s">
        <v>31</v>
      </c>
      <c r="C33" s="54"/>
      <c r="D33" s="36">
        <v>-26.922899999999998</v>
      </c>
      <c r="E33" s="38"/>
      <c r="F33" s="38"/>
      <c r="G33" s="36">
        <v>-125.4859</v>
      </c>
      <c r="H33" s="37">
        <v>-78.545079566708296</v>
      </c>
      <c r="I33" s="36">
        <v>-5.2417999999999996</v>
      </c>
      <c r="J33" s="37">
        <v>19.469670800693802</v>
      </c>
      <c r="K33" s="36">
        <v>-113.5847</v>
      </c>
      <c r="L33" s="37">
        <v>90.515906567988907</v>
      </c>
      <c r="M33" s="37">
        <v>-0.95385117889997495</v>
      </c>
      <c r="N33" s="36">
        <v>1780.7353000000001</v>
      </c>
      <c r="O33" s="36">
        <v>3409.6415000000002</v>
      </c>
      <c r="P33" s="36">
        <v>8</v>
      </c>
      <c r="Q33" s="36">
        <v>16</v>
      </c>
      <c r="R33" s="37">
        <v>-50</v>
      </c>
      <c r="S33" s="36">
        <v>-3.3653624999999998</v>
      </c>
      <c r="T33" s="36">
        <v>5.52886875</v>
      </c>
      <c r="U33" s="39">
        <v>264.28746531762903</v>
      </c>
    </row>
    <row r="34" spans="1:21" ht="12" thickBot="1" x14ac:dyDescent="0.2">
      <c r="A34" s="70"/>
      <c r="B34" s="53" t="s">
        <v>40</v>
      </c>
      <c r="C34" s="54"/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6">
        <v>3</v>
      </c>
      <c r="O34" s="36">
        <v>3</v>
      </c>
      <c r="P34" s="38"/>
      <c r="Q34" s="38"/>
      <c r="R34" s="38"/>
      <c r="S34" s="38"/>
      <c r="T34" s="38"/>
      <c r="U34" s="40"/>
    </row>
    <row r="35" spans="1:21" ht="12" thickBot="1" x14ac:dyDescent="0.2">
      <c r="A35" s="70"/>
      <c r="B35" s="53" t="s">
        <v>32</v>
      </c>
      <c r="C35" s="54"/>
      <c r="D35" s="36">
        <v>109184.62519999999</v>
      </c>
      <c r="E35" s="36">
        <v>110407.4019</v>
      </c>
      <c r="F35" s="37">
        <v>98.892486663976101</v>
      </c>
      <c r="G35" s="36">
        <v>106478.9647</v>
      </c>
      <c r="H35" s="37">
        <v>2.54102818112769</v>
      </c>
      <c r="I35" s="36">
        <v>11164.9192</v>
      </c>
      <c r="J35" s="37">
        <v>10.2257247112847</v>
      </c>
      <c r="K35" s="36">
        <v>13890.218500000001</v>
      </c>
      <c r="L35" s="37">
        <v>13.0450352697691</v>
      </c>
      <c r="M35" s="37">
        <v>-0.196202766716737</v>
      </c>
      <c r="N35" s="36">
        <v>2799203.3698</v>
      </c>
      <c r="O35" s="36">
        <v>16643478.7324</v>
      </c>
      <c r="P35" s="36">
        <v>7532</v>
      </c>
      <c r="Q35" s="36">
        <v>6547</v>
      </c>
      <c r="R35" s="37">
        <v>15.045058805559799</v>
      </c>
      <c r="S35" s="36">
        <v>14.4961</v>
      </c>
      <c r="T35" s="36">
        <v>14.668589812127699</v>
      </c>
      <c r="U35" s="39">
        <v>-1.1899049546270499</v>
      </c>
    </row>
    <row r="36" spans="1:21" ht="12" thickBot="1" x14ac:dyDescent="0.2">
      <c r="A36" s="70"/>
      <c r="B36" s="53" t="s">
        <v>41</v>
      </c>
      <c r="C36" s="54"/>
      <c r="D36" s="38"/>
      <c r="E36" s="36">
        <v>441319.78419999999</v>
      </c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40"/>
    </row>
    <row r="37" spans="1:21" ht="12" thickBot="1" x14ac:dyDescent="0.2">
      <c r="A37" s="70"/>
      <c r="B37" s="53" t="s">
        <v>42</v>
      </c>
      <c r="C37" s="54"/>
      <c r="D37" s="38"/>
      <c r="E37" s="36">
        <v>69165.3845</v>
      </c>
      <c r="F37" s="38"/>
      <c r="G37" s="38"/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40"/>
    </row>
    <row r="38" spans="1:21" ht="12" thickBot="1" x14ac:dyDescent="0.2">
      <c r="A38" s="70"/>
      <c r="B38" s="53" t="s">
        <v>43</v>
      </c>
      <c r="C38" s="54"/>
      <c r="D38" s="38"/>
      <c r="E38" s="36">
        <v>194447.8131</v>
      </c>
      <c r="F38" s="38"/>
      <c r="G38" s="38"/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40"/>
    </row>
    <row r="39" spans="1:21" ht="12" thickBot="1" x14ac:dyDescent="0.2">
      <c r="A39" s="70"/>
      <c r="B39" s="53" t="s">
        <v>33</v>
      </c>
      <c r="C39" s="54"/>
      <c r="D39" s="36">
        <v>513056.4094</v>
      </c>
      <c r="E39" s="36">
        <v>602964.6825</v>
      </c>
      <c r="F39" s="37">
        <v>85.088965289438804</v>
      </c>
      <c r="G39" s="36">
        <v>508120.51559999998</v>
      </c>
      <c r="H39" s="37">
        <v>0.97140218677680401</v>
      </c>
      <c r="I39" s="36">
        <v>34770.061999999998</v>
      </c>
      <c r="J39" s="37">
        <v>6.7770446607737096</v>
      </c>
      <c r="K39" s="36">
        <v>27076.063200000001</v>
      </c>
      <c r="L39" s="37">
        <v>5.32866955155865</v>
      </c>
      <c r="M39" s="37">
        <v>0.284162388866045</v>
      </c>
      <c r="N39" s="36">
        <v>8670527.9713000003</v>
      </c>
      <c r="O39" s="36">
        <v>21217709.319200002</v>
      </c>
      <c r="P39" s="36">
        <v>711</v>
      </c>
      <c r="Q39" s="36">
        <v>534</v>
      </c>
      <c r="R39" s="37">
        <v>33.1460674157303</v>
      </c>
      <c r="S39" s="36">
        <v>721.59832545710299</v>
      </c>
      <c r="T39" s="36">
        <v>711.06069438202303</v>
      </c>
      <c r="U39" s="39">
        <v>1.4603181165096299</v>
      </c>
    </row>
    <row r="40" spans="1:21" ht="12" thickBot="1" x14ac:dyDescent="0.2">
      <c r="A40" s="70"/>
      <c r="B40" s="53" t="s">
        <v>34</v>
      </c>
      <c r="C40" s="54"/>
      <c r="D40" s="36">
        <v>706283.00150000001</v>
      </c>
      <c r="E40" s="36">
        <v>515852.02220000001</v>
      </c>
      <c r="F40" s="37">
        <v>136.91581521534999</v>
      </c>
      <c r="G40" s="36">
        <v>515286.5883</v>
      </c>
      <c r="H40" s="37">
        <v>37.066055576979601</v>
      </c>
      <c r="I40" s="36">
        <v>45600.866699999999</v>
      </c>
      <c r="J40" s="37">
        <v>6.4564581907186103</v>
      </c>
      <c r="K40" s="36">
        <v>42359.987999999998</v>
      </c>
      <c r="L40" s="37">
        <v>8.2206657347227505</v>
      </c>
      <c r="M40" s="37">
        <v>7.6508017424367997E-2</v>
      </c>
      <c r="N40" s="36">
        <v>14256400.535499999</v>
      </c>
      <c r="O40" s="36">
        <v>44847702.463200003</v>
      </c>
      <c r="P40" s="36">
        <v>3702</v>
      </c>
      <c r="Q40" s="36">
        <v>3160</v>
      </c>
      <c r="R40" s="37">
        <v>17.151898734177198</v>
      </c>
      <c r="S40" s="36">
        <v>190.78417112371699</v>
      </c>
      <c r="T40" s="36">
        <v>189.05267009493701</v>
      </c>
      <c r="U40" s="39">
        <v>0.90757059067409895</v>
      </c>
    </row>
    <row r="41" spans="1:21" ht="12" thickBot="1" x14ac:dyDescent="0.2">
      <c r="A41" s="70"/>
      <c r="B41" s="53" t="s">
        <v>44</v>
      </c>
      <c r="C41" s="54"/>
      <c r="D41" s="38"/>
      <c r="E41" s="36">
        <v>166780.87890000001</v>
      </c>
      <c r="F41" s="38"/>
      <c r="G41" s="38"/>
      <c r="H41" s="38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40"/>
    </row>
    <row r="42" spans="1:21" ht="12" thickBot="1" x14ac:dyDescent="0.2">
      <c r="A42" s="70"/>
      <c r="B42" s="53" t="s">
        <v>45</v>
      </c>
      <c r="C42" s="54"/>
      <c r="D42" s="38"/>
      <c r="E42" s="36">
        <v>62045.842299999997</v>
      </c>
      <c r="F42" s="38"/>
      <c r="G42" s="38"/>
      <c r="H42" s="38"/>
      <c r="I42" s="38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40"/>
    </row>
    <row r="43" spans="1:21" ht="12" thickBot="1" x14ac:dyDescent="0.2">
      <c r="A43" s="71"/>
      <c r="B43" s="53" t="s">
        <v>35</v>
      </c>
      <c r="C43" s="54"/>
      <c r="D43" s="41">
        <v>17751.584599999998</v>
      </c>
      <c r="E43" s="41">
        <v>0</v>
      </c>
      <c r="F43" s="42"/>
      <c r="G43" s="41">
        <v>49928.592400000001</v>
      </c>
      <c r="H43" s="43">
        <v>-64.446054361428395</v>
      </c>
      <c r="I43" s="41">
        <v>2157.4052999999999</v>
      </c>
      <c r="J43" s="43">
        <v>12.153311090887099</v>
      </c>
      <c r="K43" s="41">
        <v>4799.3909000000003</v>
      </c>
      <c r="L43" s="43">
        <v>9.6125099252748001</v>
      </c>
      <c r="M43" s="43">
        <v>-0.55048352073176599</v>
      </c>
      <c r="N43" s="41">
        <v>941935.69070000004</v>
      </c>
      <c r="O43" s="41">
        <v>3276327.6765999999</v>
      </c>
      <c r="P43" s="41">
        <v>51</v>
      </c>
      <c r="Q43" s="41">
        <v>38</v>
      </c>
      <c r="R43" s="43">
        <v>34.210526315789501</v>
      </c>
      <c r="S43" s="41">
        <v>348.07028627451001</v>
      </c>
      <c r="T43" s="41">
        <v>501.96667631578902</v>
      </c>
      <c r="U43" s="44">
        <v>-44.2141705597666</v>
      </c>
    </row>
  </sheetData>
  <mergeCells count="41">
    <mergeCell ref="A1:U4"/>
    <mergeCell ref="W1:W4"/>
    <mergeCell ref="B6:C6"/>
    <mergeCell ref="A7:C7"/>
    <mergeCell ref="A8:A43"/>
    <mergeCell ref="B8:C8"/>
    <mergeCell ref="B9:C9"/>
    <mergeCell ref="B10:C10"/>
    <mergeCell ref="B11:C11"/>
    <mergeCell ref="B12:C12"/>
    <mergeCell ref="B22:C22"/>
    <mergeCell ref="B23:C23"/>
    <mergeCell ref="B24:C24"/>
    <mergeCell ref="B13:C13"/>
    <mergeCell ref="B14:C14"/>
    <mergeCell ref="B15:C15"/>
    <mergeCell ref="B16:C16"/>
    <mergeCell ref="B17:C17"/>
    <mergeCell ref="B18:C18"/>
    <mergeCell ref="B31:C31"/>
    <mergeCell ref="B32:C32"/>
    <mergeCell ref="B25:C25"/>
    <mergeCell ref="B26:C26"/>
    <mergeCell ref="B27:C27"/>
    <mergeCell ref="B28:C28"/>
    <mergeCell ref="B29:C29"/>
    <mergeCell ref="B30:C30"/>
    <mergeCell ref="B19:C19"/>
    <mergeCell ref="B20:C20"/>
    <mergeCell ref="B21:C21"/>
    <mergeCell ref="B33:C33"/>
    <mergeCell ref="B34:C34"/>
    <mergeCell ref="B35:C35"/>
    <mergeCell ref="B43:C43"/>
    <mergeCell ref="B37:C37"/>
    <mergeCell ref="B38:C38"/>
    <mergeCell ref="B39:C39"/>
    <mergeCell ref="B40:C40"/>
    <mergeCell ref="B41:C41"/>
    <mergeCell ref="B42:C42"/>
    <mergeCell ref="B36:C36"/>
  </mergeCells>
  <phoneticPr fontId="23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sqref="A1:H31"/>
    </sheetView>
  </sheetViews>
  <sheetFormatPr defaultRowHeight="13.5" x14ac:dyDescent="0.15"/>
  <cols>
    <col min="1" max="1" width="3.625" style="28" customWidth="1"/>
    <col min="2" max="2" width="5.75" style="29" customWidth="1"/>
    <col min="3" max="3" width="9" style="28"/>
    <col min="4" max="5" width="12" style="28" customWidth="1"/>
    <col min="6" max="6" width="12.625" style="28" customWidth="1"/>
    <col min="7" max="7" width="12" style="28" customWidth="1"/>
    <col min="8" max="8" width="14" style="28" customWidth="1"/>
    <col min="9" max="256" width="9" style="3"/>
    <col min="257" max="257" width="3.625" style="3" customWidth="1"/>
    <col min="258" max="258" width="5.75" style="3" customWidth="1"/>
    <col min="259" max="259" width="9" style="3"/>
    <col min="260" max="261" width="12" style="3" customWidth="1"/>
    <col min="262" max="262" width="12.625" style="3" customWidth="1"/>
    <col min="263" max="263" width="12" style="3" customWidth="1"/>
    <col min="264" max="264" width="14" style="3" customWidth="1"/>
    <col min="265" max="512" width="9" style="3"/>
    <col min="513" max="513" width="3.625" style="3" customWidth="1"/>
    <col min="514" max="514" width="5.75" style="3" customWidth="1"/>
    <col min="515" max="515" width="9" style="3"/>
    <col min="516" max="517" width="12" style="3" customWidth="1"/>
    <col min="518" max="518" width="12.625" style="3" customWidth="1"/>
    <col min="519" max="519" width="12" style="3" customWidth="1"/>
    <col min="520" max="520" width="14" style="3" customWidth="1"/>
    <col min="521" max="768" width="9" style="3"/>
    <col min="769" max="769" width="3.625" style="3" customWidth="1"/>
    <col min="770" max="770" width="5.75" style="3" customWidth="1"/>
    <col min="771" max="771" width="9" style="3"/>
    <col min="772" max="773" width="12" style="3" customWidth="1"/>
    <col min="774" max="774" width="12.625" style="3" customWidth="1"/>
    <col min="775" max="775" width="12" style="3" customWidth="1"/>
    <col min="776" max="776" width="14" style="3" customWidth="1"/>
    <col min="777" max="1024" width="9" style="3"/>
    <col min="1025" max="1025" width="3.625" style="3" customWidth="1"/>
    <col min="1026" max="1026" width="5.75" style="3" customWidth="1"/>
    <col min="1027" max="1027" width="9" style="3"/>
    <col min="1028" max="1029" width="12" style="3" customWidth="1"/>
    <col min="1030" max="1030" width="12.625" style="3" customWidth="1"/>
    <col min="1031" max="1031" width="12" style="3" customWidth="1"/>
    <col min="1032" max="1032" width="14" style="3" customWidth="1"/>
    <col min="1033" max="1280" width="9" style="3"/>
    <col min="1281" max="1281" width="3.625" style="3" customWidth="1"/>
    <col min="1282" max="1282" width="5.75" style="3" customWidth="1"/>
    <col min="1283" max="1283" width="9" style="3"/>
    <col min="1284" max="1285" width="12" style="3" customWidth="1"/>
    <col min="1286" max="1286" width="12.625" style="3" customWidth="1"/>
    <col min="1287" max="1287" width="12" style="3" customWidth="1"/>
    <col min="1288" max="1288" width="14" style="3" customWidth="1"/>
    <col min="1289" max="1536" width="9" style="3"/>
    <col min="1537" max="1537" width="3.625" style="3" customWidth="1"/>
    <col min="1538" max="1538" width="5.75" style="3" customWidth="1"/>
    <col min="1539" max="1539" width="9" style="3"/>
    <col min="1540" max="1541" width="12" style="3" customWidth="1"/>
    <col min="1542" max="1542" width="12.625" style="3" customWidth="1"/>
    <col min="1543" max="1543" width="12" style="3" customWidth="1"/>
    <col min="1544" max="1544" width="14" style="3" customWidth="1"/>
    <col min="1545" max="1792" width="9" style="3"/>
    <col min="1793" max="1793" width="3.625" style="3" customWidth="1"/>
    <col min="1794" max="1794" width="5.75" style="3" customWidth="1"/>
    <col min="1795" max="1795" width="9" style="3"/>
    <col min="1796" max="1797" width="12" style="3" customWidth="1"/>
    <col min="1798" max="1798" width="12.625" style="3" customWidth="1"/>
    <col min="1799" max="1799" width="12" style="3" customWidth="1"/>
    <col min="1800" max="1800" width="14" style="3" customWidth="1"/>
    <col min="1801" max="2048" width="9" style="3"/>
    <col min="2049" max="2049" width="3.625" style="3" customWidth="1"/>
    <col min="2050" max="2050" width="5.75" style="3" customWidth="1"/>
    <col min="2051" max="2051" width="9" style="3"/>
    <col min="2052" max="2053" width="12" style="3" customWidth="1"/>
    <col min="2054" max="2054" width="12.625" style="3" customWidth="1"/>
    <col min="2055" max="2055" width="12" style="3" customWidth="1"/>
    <col min="2056" max="2056" width="14" style="3" customWidth="1"/>
    <col min="2057" max="2304" width="9" style="3"/>
    <col min="2305" max="2305" width="3.625" style="3" customWidth="1"/>
    <col min="2306" max="2306" width="5.75" style="3" customWidth="1"/>
    <col min="2307" max="2307" width="9" style="3"/>
    <col min="2308" max="2309" width="12" style="3" customWidth="1"/>
    <col min="2310" max="2310" width="12.625" style="3" customWidth="1"/>
    <col min="2311" max="2311" width="12" style="3" customWidth="1"/>
    <col min="2312" max="2312" width="14" style="3" customWidth="1"/>
    <col min="2313" max="2560" width="9" style="3"/>
    <col min="2561" max="2561" width="3.625" style="3" customWidth="1"/>
    <col min="2562" max="2562" width="5.75" style="3" customWidth="1"/>
    <col min="2563" max="2563" width="9" style="3"/>
    <col min="2564" max="2565" width="12" style="3" customWidth="1"/>
    <col min="2566" max="2566" width="12.625" style="3" customWidth="1"/>
    <col min="2567" max="2567" width="12" style="3" customWidth="1"/>
    <col min="2568" max="2568" width="14" style="3" customWidth="1"/>
    <col min="2569" max="2816" width="9" style="3"/>
    <col min="2817" max="2817" width="3.625" style="3" customWidth="1"/>
    <col min="2818" max="2818" width="5.75" style="3" customWidth="1"/>
    <col min="2819" max="2819" width="9" style="3"/>
    <col min="2820" max="2821" width="12" style="3" customWidth="1"/>
    <col min="2822" max="2822" width="12.625" style="3" customWidth="1"/>
    <col min="2823" max="2823" width="12" style="3" customWidth="1"/>
    <col min="2824" max="2824" width="14" style="3" customWidth="1"/>
    <col min="2825" max="3072" width="9" style="3"/>
    <col min="3073" max="3073" width="3.625" style="3" customWidth="1"/>
    <col min="3074" max="3074" width="5.75" style="3" customWidth="1"/>
    <col min="3075" max="3075" width="9" style="3"/>
    <col min="3076" max="3077" width="12" style="3" customWidth="1"/>
    <col min="3078" max="3078" width="12.625" style="3" customWidth="1"/>
    <col min="3079" max="3079" width="12" style="3" customWidth="1"/>
    <col min="3080" max="3080" width="14" style="3" customWidth="1"/>
    <col min="3081" max="3328" width="9" style="3"/>
    <col min="3329" max="3329" width="3.625" style="3" customWidth="1"/>
    <col min="3330" max="3330" width="5.75" style="3" customWidth="1"/>
    <col min="3331" max="3331" width="9" style="3"/>
    <col min="3332" max="3333" width="12" style="3" customWidth="1"/>
    <col min="3334" max="3334" width="12.625" style="3" customWidth="1"/>
    <col min="3335" max="3335" width="12" style="3" customWidth="1"/>
    <col min="3336" max="3336" width="14" style="3" customWidth="1"/>
    <col min="3337" max="3584" width="9" style="3"/>
    <col min="3585" max="3585" width="3.625" style="3" customWidth="1"/>
    <col min="3586" max="3586" width="5.75" style="3" customWidth="1"/>
    <col min="3587" max="3587" width="9" style="3"/>
    <col min="3588" max="3589" width="12" style="3" customWidth="1"/>
    <col min="3590" max="3590" width="12.625" style="3" customWidth="1"/>
    <col min="3591" max="3591" width="12" style="3" customWidth="1"/>
    <col min="3592" max="3592" width="14" style="3" customWidth="1"/>
    <col min="3593" max="3840" width="9" style="3"/>
    <col min="3841" max="3841" width="3.625" style="3" customWidth="1"/>
    <col min="3842" max="3842" width="5.75" style="3" customWidth="1"/>
    <col min="3843" max="3843" width="9" style="3"/>
    <col min="3844" max="3845" width="12" style="3" customWidth="1"/>
    <col min="3846" max="3846" width="12.625" style="3" customWidth="1"/>
    <col min="3847" max="3847" width="12" style="3" customWidth="1"/>
    <col min="3848" max="3848" width="14" style="3" customWidth="1"/>
    <col min="3849" max="4096" width="9" style="3"/>
    <col min="4097" max="4097" width="3.625" style="3" customWidth="1"/>
    <col min="4098" max="4098" width="5.75" style="3" customWidth="1"/>
    <col min="4099" max="4099" width="9" style="3"/>
    <col min="4100" max="4101" width="12" style="3" customWidth="1"/>
    <col min="4102" max="4102" width="12.625" style="3" customWidth="1"/>
    <col min="4103" max="4103" width="12" style="3" customWidth="1"/>
    <col min="4104" max="4104" width="14" style="3" customWidth="1"/>
    <col min="4105" max="4352" width="9" style="3"/>
    <col min="4353" max="4353" width="3.625" style="3" customWidth="1"/>
    <col min="4354" max="4354" width="5.75" style="3" customWidth="1"/>
    <col min="4355" max="4355" width="9" style="3"/>
    <col min="4356" max="4357" width="12" style="3" customWidth="1"/>
    <col min="4358" max="4358" width="12.625" style="3" customWidth="1"/>
    <col min="4359" max="4359" width="12" style="3" customWidth="1"/>
    <col min="4360" max="4360" width="14" style="3" customWidth="1"/>
    <col min="4361" max="4608" width="9" style="3"/>
    <col min="4609" max="4609" width="3.625" style="3" customWidth="1"/>
    <col min="4610" max="4610" width="5.75" style="3" customWidth="1"/>
    <col min="4611" max="4611" width="9" style="3"/>
    <col min="4612" max="4613" width="12" style="3" customWidth="1"/>
    <col min="4614" max="4614" width="12.625" style="3" customWidth="1"/>
    <col min="4615" max="4615" width="12" style="3" customWidth="1"/>
    <col min="4616" max="4616" width="14" style="3" customWidth="1"/>
    <col min="4617" max="4864" width="9" style="3"/>
    <col min="4865" max="4865" width="3.625" style="3" customWidth="1"/>
    <col min="4866" max="4866" width="5.75" style="3" customWidth="1"/>
    <col min="4867" max="4867" width="9" style="3"/>
    <col min="4868" max="4869" width="12" style="3" customWidth="1"/>
    <col min="4870" max="4870" width="12.625" style="3" customWidth="1"/>
    <col min="4871" max="4871" width="12" style="3" customWidth="1"/>
    <col min="4872" max="4872" width="14" style="3" customWidth="1"/>
    <col min="4873" max="5120" width="9" style="3"/>
    <col min="5121" max="5121" width="3.625" style="3" customWidth="1"/>
    <col min="5122" max="5122" width="5.75" style="3" customWidth="1"/>
    <col min="5123" max="5123" width="9" style="3"/>
    <col min="5124" max="5125" width="12" style="3" customWidth="1"/>
    <col min="5126" max="5126" width="12.625" style="3" customWidth="1"/>
    <col min="5127" max="5127" width="12" style="3" customWidth="1"/>
    <col min="5128" max="5128" width="14" style="3" customWidth="1"/>
    <col min="5129" max="5376" width="9" style="3"/>
    <col min="5377" max="5377" width="3.625" style="3" customWidth="1"/>
    <col min="5378" max="5378" width="5.75" style="3" customWidth="1"/>
    <col min="5379" max="5379" width="9" style="3"/>
    <col min="5380" max="5381" width="12" style="3" customWidth="1"/>
    <col min="5382" max="5382" width="12.625" style="3" customWidth="1"/>
    <col min="5383" max="5383" width="12" style="3" customWidth="1"/>
    <col min="5384" max="5384" width="14" style="3" customWidth="1"/>
    <col min="5385" max="5632" width="9" style="3"/>
    <col min="5633" max="5633" width="3.625" style="3" customWidth="1"/>
    <col min="5634" max="5634" width="5.75" style="3" customWidth="1"/>
    <col min="5635" max="5635" width="9" style="3"/>
    <col min="5636" max="5637" width="12" style="3" customWidth="1"/>
    <col min="5638" max="5638" width="12.625" style="3" customWidth="1"/>
    <col min="5639" max="5639" width="12" style="3" customWidth="1"/>
    <col min="5640" max="5640" width="14" style="3" customWidth="1"/>
    <col min="5641" max="5888" width="9" style="3"/>
    <col min="5889" max="5889" width="3.625" style="3" customWidth="1"/>
    <col min="5890" max="5890" width="5.75" style="3" customWidth="1"/>
    <col min="5891" max="5891" width="9" style="3"/>
    <col min="5892" max="5893" width="12" style="3" customWidth="1"/>
    <col min="5894" max="5894" width="12.625" style="3" customWidth="1"/>
    <col min="5895" max="5895" width="12" style="3" customWidth="1"/>
    <col min="5896" max="5896" width="14" style="3" customWidth="1"/>
    <col min="5897" max="6144" width="9" style="3"/>
    <col min="6145" max="6145" width="3.625" style="3" customWidth="1"/>
    <col min="6146" max="6146" width="5.75" style="3" customWidth="1"/>
    <col min="6147" max="6147" width="9" style="3"/>
    <col min="6148" max="6149" width="12" style="3" customWidth="1"/>
    <col min="6150" max="6150" width="12.625" style="3" customWidth="1"/>
    <col min="6151" max="6151" width="12" style="3" customWidth="1"/>
    <col min="6152" max="6152" width="14" style="3" customWidth="1"/>
    <col min="6153" max="6400" width="9" style="3"/>
    <col min="6401" max="6401" width="3.625" style="3" customWidth="1"/>
    <col min="6402" max="6402" width="5.75" style="3" customWidth="1"/>
    <col min="6403" max="6403" width="9" style="3"/>
    <col min="6404" max="6405" width="12" style="3" customWidth="1"/>
    <col min="6406" max="6406" width="12.625" style="3" customWidth="1"/>
    <col min="6407" max="6407" width="12" style="3" customWidth="1"/>
    <col min="6408" max="6408" width="14" style="3" customWidth="1"/>
    <col min="6409" max="6656" width="9" style="3"/>
    <col min="6657" max="6657" width="3.625" style="3" customWidth="1"/>
    <col min="6658" max="6658" width="5.75" style="3" customWidth="1"/>
    <col min="6659" max="6659" width="9" style="3"/>
    <col min="6660" max="6661" width="12" style="3" customWidth="1"/>
    <col min="6662" max="6662" width="12.625" style="3" customWidth="1"/>
    <col min="6663" max="6663" width="12" style="3" customWidth="1"/>
    <col min="6664" max="6664" width="14" style="3" customWidth="1"/>
    <col min="6665" max="6912" width="9" style="3"/>
    <col min="6913" max="6913" width="3.625" style="3" customWidth="1"/>
    <col min="6914" max="6914" width="5.75" style="3" customWidth="1"/>
    <col min="6915" max="6915" width="9" style="3"/>
    <col min="6916" max="6917" width="12" style="3" customWidth="1"/>
    <col min="6918" max="6918" width="12.625" style="3" customWidth="1"/>
    <col min="6919" max="6919" width="12" style="3" customWidth="1"/>
    <col min="6920" max="6920" width="14" style="3" customWidth="1"/>
    <col min="6921" max="7168" width="9" style="3"/>
    <col min="7169" max="7169" width="3.625" style="3" customWidth="1"/>
    <col min="7170" max="7170" width="5.75" style="3" customWidth="1"/>
    <col min="7171" max="7171" width="9" style="3"/>
    <col min="7172" max="7173" width="12" style="3" customWidth="1"/>
    <col min="7174" max="7174" width="12.625" style="3" customWidth="1"/>
    <col min="7175" max="7175" width="12" style="3" customWidth="1"/>
    <col min="7176" max="7176" width="14" style="3" customWidth="1"/>
    <col min="7177" max="7424" width="9" style="3"/>
    <col min="7425" max="7425" width="3.625" style="3" customWidth="1"/>
    <col min="7426" max="7426" width="5.75" style="3" customWidth="1"/>
    <col min="7427" max="7427" width="9" style="3"/>
    <col min="7428" max="7429" width="12" style="3" customWidth="1"/>
    <col min="7430" max="7430" width="12.625" style="3" customWidth="1"/>
    <col min="7431" max="7431" width="12" style="3" customWidth="1"/>
    <col min="7432" max="7432" width="14" style="3" customWidth="1"/>
    <col min="7433" max="7680" width="9" style="3"/>
    <col min="7681" max="7681" width="3.625" style="3" customWidth="1"/>
    <col min="7682" max="7682" width="5.75" style="3" customWidth="1"/>
    <col min="7683" max="7683" width="9" style="3"/>
    <col min="7684" max="7685" width="12" style="3" customWidth="1"/>
    <col min="7686" max="7686" width="12.625" style="3" customWidth="1"/>
    <col min="7687" max="7687" width="12" style="3" customWidth="1"/>
    <col min="7688" max="7688" width="14" style="3" customWidth="1"/>
    <col min="7689" max="7936" width="9" style="3"/>
    <col min="7937" max="7937" width="3.625" style="3" customWidth="1"/>
    <col min="7938" max="7938" width="5.75" style="3" customWidth="1"/>
    <col min="7939" max="7939" width="9" style="3"/>
    <col min="7940" max="7941" width="12" style="3" customWidth="1"/>
    <col min="7942" max="7942" width="12.625" style="3" customWidth="1"/>
    <col min="7943" max="7943" width="12" style="3" customWidth="1"/>
    <col min="7944" max="7944" width="14" style="3" customWidth="1"/>
    <col min="7945" max="8192" width="9" style="3"/>
    <col min="8193" max="8193" width="3.625" style="3" customWidth="1"/>
    <col min="8194" max="8194" width="5.75" style="3" customWidth="1"/>
    <col min="8195" max="8195" width="9" style="3"/>
    <col min="8196" max="8197" width="12" style="3" customWidth="1"/>
    <col min="8198" max="8198" width="12.625" style="3" customWidth="1"/>
    <col min="8199" max="8199" width="12" style="3" customWidth="1"/>
    <col min="8200" max="8200" width="14" style="3" customWidth="1"/>
    <col min="8201" max="8448" width="9" style="3"/>
    <col min="8449" max="8449" width="3.625" style="3" customWidth="1"/>
    <col min="8450" max="8450" width="5.75" style="3" customWidth="1"/>
    <col min="8451" max="8451" width="9" style="3"/>
    <col min="8452" max="8453" width="12" style="3" customWidth="1"/>
    <col min="8454" max="8454" width="12.625" style="3" customWidth="1"/>
    <col min="8455" max="8455" width="12" style="3" customWidth="1"/>
    <col min="8456" max="8456" width="14" style="3" customWidth="1"/>
    <col min="8457" max="8704" width="9" style="3"/>
    <col min="8705" max="8705" width="3.625" style="3" customWidth="1"/>
    <col min="8706" max="8706" width="5.75" style="3" customWidth="1"/>
    <col min="8707" max="8707" width="9" style="3"/>
    <col min="8708" max="8709" width="12" style="3" customWidth="1"/>
    <col min="8710" max="8710" width="12.625" style="3" customWidth="1"/>
    <col min="8711" max="8711" width="12" style="3" customWidth="1"/>
    <col min="8712" max="8712" width="14" style="3" customWidth="1"/>
    <col min="8713" max="8960" width="9" style="3"/>
    <col min="8961" max="8961" width="3.625" style="3" customWidth="1"/>
    <col min="8962" max="8962" width="5.75" style="3" customWidth="1"/>
    <col min="8963" max="8963" width="9" style="3"/>
    <col min="8964" max="8965" width="12" style="3" customWidth="1"/>
    <col min="8966" max="8966" width="12.625" style="3" customWidth="1"/>
    <col min="8967" max="8967" width="12" style="3" customWidth="1"/>
    <col min="8968" max="8968" width="14" style="3" customWidth="1"/>
    <col min="8969" max="9216" width="9" style="3"/>
    <col min="9217" max="9217" width="3.625" style="3" customWidth="1"/>
    <col min="9218" max="9218" width="5.75" style="3" customWidth="1"/>
    <col min="9219" max="9219" width="9" style="3"/>
    <col min="9220" max="9221" width="12" style="3" customWidth="1"/>
    <col min="9222" max="9222" width="12.625" style="3" customWidth="1"/>
    <col min="9223" max="9223" width="12" style="3" customWidth="1"/>
    <col min="9224" max="9224" width="14" style="3" customWidth="1"/>
    <col min="9225" max="9472" width="9" style="3"/>
    <col min="9473" max="9473" width="3.625" style="3" customWidth="1"/>
    <col min="9474" max="9474" width="5.75" style="3" customWidth="1"/>
    <col min="9475" max="9475" width="9" style="3"/>
    <col min="9476" max="9477" width="12" style="3" customWidth="1"/>
    <col min="9478" max="9478" width="12.625" style="3" customWidth="1"/>
    <col min="9479" max="9479" width="12" style="3" customWidth="1"/>
    <col min="9480" max="9480" width="14" style="3" customWidth="1"/>
    <col min="9481" max="9728" width="9" style="3"/>
    <col min="9729" max="9729" width="3.625" style="3" customWidth="1"/>
    <col min="9730" max="9730" width="5.75" style="3" customWidth="1"/>
    <col min="9731" max="9731" width="9" style="3"/>
    <col min="9732" max="9733" width="12" style="3" customWidth="1"/>
    <col min="9734" max="9734" width="12.625" style="3" customWidth="1"/>
    <col min="9735" max="9735" width="12" style="3" customWidth="1"/>
    <col min="9736" max="9736" width="14" style="3" customWidth="1"/>
    <col min="9737" max="9984" width="9" style="3"/>
    <col min="9985" max="9985" width="3.625" style="3" customWidth="1"/>
    <col min="9986" max="9986" width="5.75" style="3" customWidth="1"/>
    <col min="9987" max="9987" width="9" style="3"/>
    <col min="9988" max="9989" width="12" style="3" customWidth="1"/>
    <col min="9990" max="9990" width="12.625" style="3" customWidth="1"/>
    <col min="9991" max="9991" width="12" style="3" customWidth="1"/>
    <col min="9992" max="9992" width="14" style="3" customWidth="1"/>
    <col min="9993" max="10240" width="9" style="3"/>
    <col min="10241" max="10241" width="3.625" style="3" customWidth="1"/>
    <col min="10242" max="10242" width="5.75" style="3" customWidth="1"/>
    <col min="10243" max="10243" width="9" style="3"/>
    <col min="10244" max="10245" width="12" style="3" customWidth="1"/>
    <col min="10246" max="10246" width="12.625" style="3" customWidth="1"/>
    <col min="10247" max="10247" width="12" style="3" customWidth="1"/>
    <col min="10248" max="10248" width="14" style="3" customWidth="1"/>
    <col min="10249" max="10496" width="9" style="3"/>
    <col min="10497" max="10497" width="3.625" style="3" customWidth="1"/>
    <col min="10498" max="10498" width="5.75" style="3" customWidth="1"/>
    <col min="10499" max="10499" width="9" style="3"/>
    <col min="10500" max="10501" width="12" style="3" customWidth="1"/>
    <col min="10502" max="10502" width="12.625" style="3" customWidth="1"/>
    <col min="10503" max="10503" width="12" style="3" customWidth="1"/>
    <col min="10504" max="10504" width="14" style="3" customWidth="1"/>
    <col min="10505" max="10752" width="9" style="3"/>
    <col min="10753" max="10753" width="3.625" style="3" customWidth="1"/>
    <col min="10754" max="10754" width="5.75" style="3" customWidth="1"/>
    <col min="10755" max="10755" width="9" style="3"/>
    <col min="10756" max="10757" width="12" style="3" customWidth="1"/>
    <col min="10758" max="10758" width="12.625" style="3" customWidth="1"/>
    <col min="10759" max="10759" width="12" style="3" customWidth="1"/>
    <col min="10760" max="10760" width="14" style="3" customWidth="1"/>
    <col min="10761" max="11008" width="9" style="3"/>
    <col min="11009" max="11009" width="3.625" style="3" customWidth="1"/>
    <col min="11010" max="11010" width="5.75" style="3" customWidth="1"/>
    <col min="11011" max="11011" width="9" style="3"/>
    <col min="11012" max="11013" width="12" style="3" customWidth="1"/>
    <col min="11014" max="11014" width="12.625" style="3" customWidth="1"/>
    <col min="11015" max="11015" width="12" style="3" customWidth="1"/>
    <col min="11016" max="11016" width="14" style="3" customWidth="1"/>
    <col min="11017" max="11264" width="9" style="3"/>
    <col min="11265" max="11265" width="3.625" style="3" customWidth="1"/>
    <col min="11266" max="11266" width="5.75" style="3" customWidth="1"/>
    <col min="11267" max="11267" width="9" style="3"/>
    <col min="11268" max="11269" width="12" style="3" customWidth="1"/>
    <col min="11270" max="11270" width="12.625" style="3" customWidth="1"/>
    <col min="11271" max="11271" width="12" style="3" customWidth="1"/>
    <col min="11272" max="11272" width="14" style="3" customWidth="1"/>
    <col min="11273" max="11520" width="9" style="3"/>
    <col min="11521" max="11521" width="3.625" style="3" customWidth="1"/>
    <col min="11522" max="11522" width="5.75" style="3" customWidth="1"/>
    <col min="11523" max="11523" width="9" style="3"/>
    <col min="11524" max="11525" width="12" style="3" customWidth="1"/>
    <col min="11526" max="11526" width="12.625" style="3" customWidth="1"/>
    <col min="11527" max="11527" width="12" style="3" customWidth="1"/>
    <col min="11528" max="11528" width="14" style="3" customWidth="1"/>
    <col min="11529" max="11776" width="9" style="3"/>
    <col min="11777" max="11777" width="3.625" style="3" customWidth="1"/>
    <col min="11778" max="11778" width="5.75" style="3" customWidth="1"/>
    <col min="11779" max="11779" width="9" style="3"/>
    <col min="11780" max="11781" width="12" style="3" customWidth="1"/>
    <col min="11782" max="11782" width="12.625" style="3" customWidth="1"/>
    <col min="11783" max="11783" width="12" style="3" customWidth="1"/>
    <col min="11784" max="11784" width="14" style="3" customWidth="1"/>
    <col min="11785" max="12032" width="9" style="3"/>
    <col min="12033" max="12033" width="3.625" style="3" customWidth="1"/>
    <col min="12034" max="12034" width="5.75" style="3" customWidth="1"/>
    <col min="12035" max="12035" width="9" style="3"/>
    <col min="12036" max="12037" width="12" style="3" customWidth="1"/>
    <col min="12038" max="12038" width="12.625" style="3" customWidth="1"/>
    <col min="12039" max="12039" width="12" style="3" customWidth="1"/>
    <col min="12040" max="12040" width="14" style="3" customWidth="1"/>
    <col min="12041" max="12288" width="9" style="3"/>
    <col min="12289" max="12289" width="3.625" style="3" customWidth="1"/>
    <col min="12290" max="12290" width="5.75" style="3" customWidth="1"/>
    <col min="12291" max="12291" width="9" style="3"/>
    <col min="12292" max="12293" width="12" style="3" customWidth="1"/>
    <col min="12294" max="12294" width="12.625" style="3" customWidth="1"/>
    <col min="12295" max="12295" width="12" style="3" customWidth="1"/>
    <col min="12296" max="12296" width="14" style="3" customWidth="1"/>
    <col min="12297" max="12544" width="9" style="3"/>
    <col min="12545" max="12545" width="3.625" style="3" customWidth="1"/>
    <col min="12546" max="12546" width="5.75" style="3" customWidth="1"/>
    <col min="12547" max="12547" width="9" style="3"/>
    <col min="12548" max="12549" width="12" style="3" customWidth="1"/>
    <col min="12550" max="12550" width="12.625" style="3" customWidth="1"/>
    <col min="12551" max="12551" width="12" style="3" customWidth="1"/>
    <col min="12552" max="12552" width="14" style="3" customWidth="1"/>
    <col min="12553" max="12800" width="9" style="3"/>
    <col min="12801" max="12801" width="3.625" style="3" customWidth="1"/>
    <col min="12802" max="12802" width="5.75" style="3" customWidth="1"/>
    <col min="12803" max="12803" width="9" style="3"/>
    <col min="12804" max="12805" width="12" style="3" customWidth="1"/>
    <col min="12806" max="12806" width="12.625" style="3" customWidth="1"/>
    <col min="12807" max="12807" width="12" style="3" customWidth="1"/>
    <col min="12808" max="12808" width="14" style="3" customWidth="1"/>
    <col min="12809" max="13056" width="9" style="3"/>
    <col min="13057" max="13057" width="3.625" style="3" customWidth="1"/>
    <col min="13058" max="13058" width="5.75" style="3" customWidth="1"/>
    <col min="13059" max="13059" width="9" style="3"/>
    <col min="13060" max="13061" width="12" style="3" customWidth="1"/>
    <col min="13062" max="13062" width="12.625" style="3" customWidth="1"/>
    <col min="13063" max="13063" width="12" style="3" customWidth="1"/>
    <col min="13064" max="13064" width="14" style="3" customWidth="1"/>
    <col min="13065" max="13312" width="9" style="3"/>
    <col min="13313" max="13313" width="3.625" style="3" customWidth="1"/>
    <col min="13314" max="13314" width="5.75" style="3" customWidth="1"/>
    <col min="13315" max="13315" width="9" style="3"/>
    <col min="13316" max="13317" width="12" style="3" customWidth="1"/>
    <col min="13318" max="13318" width="12.625" style="3" customWidth="1"/>
    <col min="13319" max="13319" width="12" style="3" customWidth="1"/>
    <col min="13320" max="13320" width="14" style="3" customWidth="1"/>
    <col min="13321" max="13568" width="9" style="3"/>
    <col min="13569" max="13569" width="3.625" style="3" customWidth="1"/>
    <col min="13570" max="13570" width="5.75" style="3" customWidth="1"/>
    <col min="13571" max="13571" width="9" style="3"/>
    <col min="13572" max="13573" width="12" style="3" customWidth="1"/>
    <col min="13574" max="13574" width="12.625" style="3" customWidth="1"/>
    <col min="13575" max="13575" width="12" style="3" customWidth="1"/>
    <col min="13576" max="13576" width="14" style="3" customWidth="1"/>
    <col min="13577" max="13824" width="9" style="3"/>
    <col min="13825" max="13825" width="3.625" style="3" customWidth="1"/>
    <col min="13826" max="13826" width="5.75" style="3" customWidth="1"/>
    <col min="13827" max="13827" width="9" style="3"/>
    <col min="13828" max="13829" width="12" style="3" customWidth="1"/>
    <col min="13830" max="13830" width="12.625" style="3" customWidth="1"/>
    <col min="13831" max="13831" width="12" style="3" customWidth="1"/>
    <col min="13832" max="13832" width="14" style="3" customWidth="1"/>
    <col min="13833" max="14080" width="9" style="3"/>
    <col min="14081" max="14081" width="3.625" style="3" customWidth="1"/>
    <col min="14082" max="14082" width="5.75" style="3" customWidth="1"/>
    <col min="14083" max="14083" width="9" style="3"/>
    <col min="14084" max="14085" width="12" style="3" customWidth="1"/>
    <col min="14086" max="14086" width="12.625" style="3" customWidth="1"/>
    <col min="14087" max="14087" width="12" style="3" customWidth="1"/>
    <col min="14088" max="14088" width="14" style="3" customWidth="1"/>
    <col min="14089" max="14336" width="9" style="3"/>
    <col min="14337" max="14337" width="3.625" style="3" customWidth="1"/>
    <col min="14338" max="14338" width="5.75" style="3" customWidth="1"/>
    <col min="14339" max="14339" width="9" style="3"/>
    <col min="14340" max="14341" width="12" style="3" customWidth="1"/>
    <col min="14342" max="14342" width="12.625" style="3" customWidth="1"/>
    <col min="14343" max="14343" width="12" style="3" customWidth="1"/>
    <col min="14344" max="14344" width="14" style="3" customWidth="1"/>
    <col min="14345" max="14592" width="9" style="3"/>
    <col min="14593" max="14593" width="3.625" style="3" customWidth="1"/>
    <col min="14594" max="14594" width="5.75" style="3" customWidth="1"/>
    <col min="14595" max="14595" width="9" style="3"/>
    <col min="14596" max="14597" width="12" style="3" customWidth="1"/>
    <col min="14598" max="14598" width="12.625" style="3" customWidth="1"/>
    <col min="14599" max="14599" width="12" style="3" customWidth="1"/>
    <col min="14600" max="14600" width="14" style="3" customWidth="1"/>
    <col min="14601" max="14848" width="9" style="3"/>
    <col min="14849" max="14849" width="3.625" style="3" customWidth="1"/>
    <col min="14850" max="14850" width="5.75" style="3" customWidth="1"/>
    <col min="14851" max="14851" width="9" style="3"/>
    <col min="14852" max="14853" width="12" style="3" customWidth="1"/>
    <col min="14854" max="14854" width="12.625" style="3" customWidth="1"/>
    <col min="14855" max="14855" width="12" style="3" customWidth="1"/>
    <col min="14856" max="14856" width="14" style="3" customWidth="1"/>
    <col min="14857" max="15104" width="9" style="3"/>
    <col min="15105" max="15105" width="3.625" style="3" customWidth="1"/>
    <col min="15106" max="15106" width="5.75" style="3" customWidth="1"/>
    <col min="15107" max="15107" width="9" style="3"/>
    <col min="15108" max="15109" width="12" style="3" customWidth="1"/>
    <col min="15110" max="15110" width="12.625" style="3" customWidth="1"/>
    <col min="15111" max="15111" width="12" style="3" customWidth="1"/>
    <col min="15112" max="15112" width="14" style="3" customWidth="1"/>
    <col min="15113" max="15360" width="9" style="3"/>
    <col min="15361" max="15361" width="3.625" style="3" customWidth="1"/>
    <col min="15362" max="15362" width="5.75" style="3" customWidth="1"/>
    <col min="15363" max="15363" width="9" style="3"/>
    <col min="15364" max="15365" width="12" style="3" customWidth="1"/>
    <col min="15366" max="15366" width="12.625" style="3" customWidth="1"/>
    <col min="15367" max="15367" width="12" style="3" customWidth="1"/>
    <col min="15368" max="15368" width="14" style="3" customWidth="1"/>
    <col min="15369" max="15616" width="9" style="3"/>
    <col min="15617" max="15617" width="3.625" style="3" customWidth="1"/>
    <col min="15618" max="15618" width="5.75" style="3" customWidth="1"/>
    <col min="15619" max="15619" width="9" style="3"/>
    <col min="15620" max="15621" width="12" style="3" customWidth="1"/>
    <col min="15622" max="15622" width="12.625" style="3" customWidth="1"/>
    <col min="15623" max="15623" width="12" style="3" customWidth="1"/>
    <col min="15624" max="15624" width="14" style="3" customWidth="1"/>
    <col min="15625" max="15872" width="9" style="3"/>
    <col min="15873" max="15873" width="3.625" style="3" customWidth="1"/>
    <col min="15874" max="15874" width="5.75" style="3" customWidth="1"/>
    <col min="15875" max="15875" width="9" style="3"/>
    <col min="15876" max="15877" width="12" style="3" customWidth="1"/>
    <col min="15878" max="15878" width="12.625" style="3" customWidth="1"/>
    <col min="15879" max="15879" width="12" style="3" customWidth="1"/>
    <col min="15880" max="15880" width="14" style="3" customWidth="1"/>
    <col min="15881" max="16128" width="9" style="3"/>
    <col min="16129" max="16129" width="3.625" style="3" customWidth="1"/>
    <col min="16130" max="16130" width="5.75" style="3" customWidth="1"/>
    <col min="16131" max="16131" width="9" style="3"/>
    <col min="16132" max="16133" width="12" style="3" customWidth="1"/>
    <col min="16134" max="16134" width="12.625" style="3" customWidth="1"/>
    <col min="16135" max="16135" width="12" style="3" customWidth="1"/>
    <col min="16136" max="16136" width="14" style="3" customWidth="1"/>
    <col min="16137" max="16384" width="9" style="3"/>
  </cols>
  <sheetData>
    <row r="1" spans="1:8" x14ac:dyDescent="0.15">
      <c r="A1" s="47" t="s">
        <v>53</v>
      </c>
      <c r="B1" s="47" t="s">
        <v>36</v>
      </c>
      <c r="C1" s="47" t="s">
        <v>37</v>
      </c>
      <c r="D1" s="47" t="s">
        <v>38</v>
      </c>
      <c r="E1" s="47" t="s">
        <v>39</v>
      </c>
      <c r="F1" s="47" t="s">
        <v>46</v>
      </c>
      <c r="G1" s="47" t="s">
        <v>39</v>
      </c>
      <c r="H1" s="45" t="s">
        <v>47</v>
      </c>
    </row>
    <row r="2" spans="1:8" x14ac:dyDescent="0.15">
      <c r="A2" s="48">
        <v>1</v>
      </c>
      <c r="B2" s="48">
        <v>12</v>
      </c>
      <c r="C2" s="48">
        <v>113286</v>
      </c>
      <c r="D2" s="48">
        <v>1804617.26022051</v>
      </c>
      <c r="E2" s="48">
        <v>2157758.57466838</v>
      </c>
      <c r="F2" s="48">
        <v>-353141.31444786303</v>
      </c>
      <c r="G2" s="48">
        <v>2157758.57466838</v>
      </c>
      <c r="H2">
        <v>-0.195687652020302</v>
      </c>
    </row>
    <row r="3" spans="1:8" x14ac:dyDescent="0.15">
      <c r="A3" s="48">
        <v>2</v>
      </c>
      <c r="B3" s="48">
        <v>13</v>
      </c>
      <c r="C3" s="48">
        <v>24259.574000000001</v>
      </c>
      <c r="D3" s="48">
        <v>191865.67992138999</v>
      </c>
      <c r="E3" s="48">
        <v>144766.92714070799</v>
      </c>
      <c r="F3" s="48">
        <v>47098.752780682204</v>
      </c>
      <c r="G3" s="48">
        <v>144766.92714070799</v>
      </c>
      <c r="H3">
        <v>0.245477736299578</v>
      </c>
    </row>
    <row r="4" spans="1:8" x14ac:dyDescent="0.15">
      <c r="A4" s="48">
        <v>3</v>
      </c>
      <c r="B4" s="48">
        <v>14</v>
      </c>
      <c r="C4" s="48">
        <v>141760</v>
      </c>
      <c r="D4" s="48">
        <v>261100.731426496</v>
      </c>
      <c r="E4" s="48">
        <v>221115.49537863201</v>
      </c>
      <c r="F4" s="48">
        <v>39985.236047863204</v>
      </c>
      <c r="G4" s="48">
        <v>221115.49537863201</v>
      </c>
      <c r="H4">
        <v>0.15314103422617101</v>
      </c>
    </row>
    <row r="5" spans="1:8" x14ac:dyDescent="0.15">
      <c r="A5" s="48">
        <v>4</v>
      </c>
      <c r="B5" s="48">
        <v>15</v>
      </c>
      <c r="C5" s="48">
        <v>7857.9</v>
      </c>
      <c r="D5" s="48">
        <v>117410.359152137</v>
      </c>
      <c r="E5" s="48">
        <v>96259.1068487179</v>
      </c>
      <c r="F5" s="48">
        <v>21151.252303418802</v>
      </c>
      <c r="G5" s="48">
        <v>96259.1068487179</v>
      </c>
      <c r="H5">
        <v>0.180148093031652</v>
      </c>
    </row>
    <row r="6" spans="1:8" x14ac:dyDescent="0.15">
      <c r="A6" s="48">
        <v>5</v>
      </c>
      <c r="B6" s="48">
        <v>16</v>
      </c>
      <c r="C6" s="48">
        <v>5242</v>
      </c>
      <c r="D6" s="48">
        <v>269937.18653931603</v>
      </c>
      <c r="E6" s="48">
        <v>244480.768305128</v>
      </c>
      <c r="F6" s="48">
        <v>25456.418234188</v>
      </c>
      <c r="G6" s="48">
        <v>244480.768305128</v>
      </c>
      <c r="H6">
        <v>9.4304969835937405E-2</v>
      </c>
    </row>
    <row r="7" spans="1:8" x14ac:dyDescent="0.15">
      <c r="A7" s="48">
        <v>6</v>
      </c>
      <c r="B7" s="48">
        <v>17</v>
      </c>
      <c r="C7" s="48">
        <v>33141</v>
      </c>
      <c r="D7" s="48">
        <v>533774.235615385</v>
      </c>
      <c r="E7" s="48">
        <v>494992.67800085503</v>
      </c>
      <c r="F7" s="48">
        <v>38781.557614529898</v>
      </c>
      <c r="G7" s="48">
        <v>494992.67800085503</v>
      </c>
      <c r="H7">
        <v>7.2655356940971402E-2</v>
      </c>
    </row>
    <row r="8" spans="1:8" x14ac:dyDescent="0.15">
      <c r="A8" s="48">
        <v>7</v>
      </c>
      <c r="B8" s="48">
        <v>18</v>
      </c>
      <c r="C8" s="48">
        <v>89818</v>
      </c>
      <c r="D8" s="48">
        <v>196008.39504444401</v>
      </c>
      <c r="E8" s="48">
        <v>180756.09489572601</v>
      </c>
      <c r="F8" s="48">
        <v>15252.300148717901</v>
      </c>
      <c r="G8" s="48">
        <v>180756.09489572601</v>
      </c>
      <c r="H8">
        <v>7.7814524960828996E-2</v>
      </c>
    </row>
    <row r="9" spans="1:8" x14ac:dyDescent="0.15">
      <c r="A9" s="48">
        <v>8</v>
      </c>
      <c r="B9" s="48">
        <v>19</v>
      </c>
      <c r="C9" s="48">
        <v>27637</v>
      </c>
      <c r="D9" s="48">
        <v>161005.09856923099</v>
      </c>
      <c r="E9" s="48">
        <v>157243.92498803401</v>
      </c>
      <c r="F9" s="48">
        <v>3761.17358119658</v>
      </c>
      <c r="G9" s="48">
        <v>157243.92498803401</v>
      </c>
      <c r="H9">
        <v>2.3360586805139701E-2</v>
      </c>
    </row>
    <row r="10" spans="1:8" x14ac:dyDescent="0.15">
      <c r="A10" s="48">
        <v>9</v>
      </c>
      <c r="B10" s="48">
        <v>21</v>
      </c>
      <c r="C10" s="48">
        <v>249388</v>
      </c>
      <c r="D10" s="48">
        <v>1032746.7256</v>
      </c>
      <c r="E10" s="48">
        <v>1002885.6613</v>
      </c>
      <c r="F10" s="48">
        <v>29861.064299999998</v>
      </c>
      <c r="G10" s="48">
        <v>1002885.6613</v>
      </c>
      <c r="H10">
        <v>2.8914218326522901E-2</v>
      </c>
    </row>
    <row r="11" spans="1:8" x14ac:dyDescent="0.15">
      <c r="A11" s="48">
        <v>10</v>
      </c>
      <c r="B11" s="48">
        <v>22</v>
      </c>
      <c r="C11" s="48">
        <v>33764</v>
      </c>
      <c r="D11" s="48">
        <v>610046.38557093998</v>
      </c>
      <c r="E11" s="48">
        <v>532245.84921196604</v>
      </c>
      <c r="F11" s="48">
        <v>77800.536358974394</v>
      </c>
      <c r="G11" s="48">
        <v>532245.84921196604</v>
      </c>
      <c r="H11">
        <v>0.12753216509292301</v>
      </c>
    </row>
    <row r="12" spans="1:8" x14ac:dyDescent="0.15">
      <c r="A12" s="48">
        <v>11</v>
      </c>
      <c r="B12" s="48">
        <v>23</v>
      </c>
      <c r="C12" s="48">
        <v>275030.38099999999</v>
      </c>
      <c r="D12" s="48">
        <v>2378454.4919008501</v>
      </c>
      <c r="E12" s="48">
        <v>2038818.1029453001</v>
      </c>
      <c r="F12" s="48">
        <v>339636.38895555597</v>
      </c>
      <c r="G12" s="48">
        <v>2038818.1029453001</v>
      </c>
      <c r="H12">
        <v>0.14279709370605601</v>
      </c>
    </row>
    <row r="13" spans="1:8" x14ac:dyDescent="0.15">
      <c r="A13" s="48">
        <v>12</v>
      </c>
      <c r="B13" s="48">
        <v>24</v>
      </c>
      <c r="C13" s="48">
        <v>37277.546000000002</v>
      </c>
      <c r="D13" s="48">
        <v>827326.29896068398</v>
      </c>
      <c r="E13" s="48">
        <v>725179.89016923099</v>
      </c>
      <c r="F13" s="48">
        <v>102146.408791453</v>
      </c>
      <c r="G13" s="48">
        <v>725179.89016923099</v>
      </c>
      <c r="H13">
        <v>0.123465685691091</v>
      </c>
    </row>
    <row r="14" spans="1:8" x14ac:dyDescent="0.15">
      <c r="A14" s="48">
        <v>13</v>
      </c>
      <c r="B14" s="48">
        <v>25</v>
      </c>
      <c r="C14" s="48">
        <v>142633</v>
      </c>
      <c r="D14" s="48">
        <v>3657740.6699000001</v>
      </c>
      <c r="E14" s="48">
        <v>4079847.3782000002</v>
      </c>
      <c r="F14" s="48">
        <v>-422106.7083</v>
      </c>
      <c r="G14" s="48">
        <v>4079847.3782000002</v>
      </c>
      <c r="H14">
        <v>-0.115400939102536</v>
      </c>
    </row>
    <row r="15" spans="1:8" x14ac:dyDescent="0.15">
      <c r="A15" s="48">
        <v>14</v>
      </c>
      <c r="B15" s="48">
        <v>26</v>
      </c>
      <c r="C15" s="48">
        <v>110941</v>
      </c>
      <c r="D15" s="48">
        <v>611421.06206499506</v>
      </c>
      <c r="E15" s="48">
        <v>606273.75957374601</v>
      </c>
      <c r="F15" s="48">
        <v>5147.3024912487699</v>
      </c>
      <c r="G15" s="48">
        <v>606273.75957374601</v>
      </c>
      <c r="H15">
        <v>8.4185887772076796E-3</v>
      </c>
    </row>
    <row r="16" spans="1:8" x14ac:dyDescent="0.15">
      <c r="A16" s="48">
        <v>15</v>
      </c>
      <c r="B16" s="48">
        <v>27</v>
      </c>
      <c r="C16" s="48">
        <v>212831.51800000001</v>
      </c>
      <c r="D16" s="48">
        <v>1409826.0932</v>
      </c>
      <c r="E16" s="48">
        <v>1213757.3972</v>
      </c>
      <c r="F16" s="48">
        <v>196068.696</v>
      </c>
      <c r="G16" s="48">
        <v>1213757.3972</v>
      </c>
      <c r="H16">
        <v>0.13907296576910899</v>
      </c>
    </row>
    <row r="17" spans="1:8" x14ac:dyDescent="0.15">
      <c r="A17" s="48">
        <v>16</v>
      </c>
      <c r="B17" s="48">
        <v>29</v>
      </c>
      <c r="C17" s="48">
        <v>297544</v>
      </c>
      <c r="D17" s="48">
        <v>4056534.5301546999</v>
      </c>
      <c r="E17" s="48">
        <v>3818675.1148846201</v>
      </c>
      <c r="F17" s="48">
        <v>237859.41527008501</v>
      </c>
      <c r="G17" s="48">
        <v>3818675.1148846201</v>
      </c>
      <c r="H17">
        <v>5.8636112549253799E-2</v>
      </c>
    </row>
    <row r="18" spans="1:8" x14ac:dyDescent="0.15">
      <c r="A18" s="48">
        <v>17</v>
      </c>
      <c r="B18" s="48">
        <v>31</v>
      </c>
      <c r="C18" s="48">
        <v>50433.98</v>
      </c>
      <c r="D18" s="48">
        <v>320772.54283931601</v>
      </c>
      <c r="E18" s="48">
        <v>268086.21172485303</v>
      </c>
      <c r="F18" s="48">
        <v>52686.331114463399</v>
      </c>
      <c r="G18" s="48">
        <v>268086.21172485303</v>
      </c>
      <c r="H18">
        <v>0.16424825718595101</v>
      </c>
    </row>
    <row r="19" spans="1:8" x14ac:dyDescent="0.15">
      <c r="A19" s="48">
        <v>18</v>
      </c>
      <c r="B19" s="48">
        <v>32</v>
      </c>
      <c r="C19" s="48">
        <v>17442.649000000001</v>
      </c>
      <c r="D19" s="48">
        <v>280064.87205237098</v>
      </c>
      <c r="E19" s="48">
        <v>256656.279763939</v>
      </c>
      <c r="F19" s="48">
        <v>23408.592288432701</v>
      </c>
      <c r="G19" s="48">
        <v>256656.279763939</v>
      </c>
      <c r="H19">
        <v>8.3582750370975997E-2</v>
      </c>
    </row>
    <row r="20" spans="1:8" x14ac:dyDescent="0.15">
      <c r="A20" s="48">
        <v>19</v>
      </c>
      <c r="B20" s="48">
        <v>33</v>
      </c>
      <c r="C20" s="48">
        <v>54803.184999999998</v>
      </c>
      <c r="D20" s="48">
        <v>601207.01802491501</v>
      </c>
      <c r="E20" s="48">
        <v>483762.91111142299</v>
      </c>
      <c r="F20" s="48">
        <v>117444.106913492</v>
      </c>
      <c r="G20" s="48">
        <v>483762.91111142299</v>
      </c>
      <c r="H20">
        <v>0.19534719887222801</v>
      </c>
    </row>
    <row r="21" spans="1:8" x14ac:dyDescent="0.15">
      <c r="A21" s="48">
        <v>20</v>
      </c>
      <c r="B21" s="48">
        <v>34</v>
      </c>
      <c r="C21" s="48">
        <v>55051.093000000001</v>
      </c>
      <c r="D21" s="48">
        <v>317630.174446925</v>
      </c>
      <c r="E21" s="48">
        <v>224977.11718086599</v>
      </c>
      <c r="F21" s="48">
        <v>92653.057266058895</v>
      </c>
      <c r="G21" s="48">
        <v>224977.11718086599</v>
      </c>
      <c r="H21">
        <v>0.29170105588170703</v>
      </c>
    </row>
    <row r="22" spans="1:8" x14ac:dyDescent="0.15">
      <c r="A22" s="48">
        <v>21</v>
      </c>
      <c r="B22" s="48">
        <v>35</v>
      </c>
      <c r="C22" s="48">
        <v>38643.898000000001</v>
      </c>
      <c r="D22" s="48">
        <v>824825.14698584098</v>
      </c>
      <c r="E22" s="48">
        <v>736503.62012032699</v>
      </c>
      <c r="F22" s="48">
        <v>88321.526865514097</v>
      </c>
      <c r="G22" s="48">
        <v>736503.62012032699</v>
      </c>
      <c r="H22">
        <v>0.107079090869462</v>
      </c>
    </row>
    <row r="23" spans="1:8" x14ac:dyDescent="0.15">
      <c r="A23" s="48">
        <v>22</v>
      </c>
      <c r="B23" s="48">
        <v>36</v>
      </c>
      <c r="C23" s="48">
        <v>169519.01300000001</v>
      </c>
      <c r="D23" s="48">
        <v>756666.82443982305</v>
      </c>
      <c r="E23" s="48">
        <v>630215.48115900299</v>
      </c>
      <c r="F23" s="48">
        <v>126451.34328082</v>
      </c>
      <c r="G23" s="48">
        <v>630215.48115900299</v>
      </c>
      <c r="H23">
        <v>0.16711627786038399</v>
      </c>
    </row>
    <row r="24" spans="1:8" x14ac:dyDescent="0.15">
      <c r="A24" s="48">
        <v>23</v>
      </c>
      <c r="B24" s="48">
        <v>37</v>
      </c>
      <c r="C24" s="48">
        <v>106042.78200000001</v>
      </c>
      <c r="D24" s="48">
        <v>1076836.7386902701</v>
      </c>
      <c r="E24" s="48">
        <v>912050.63734347699</v>
      </c>
      <c r="F24" s="48">
        <v>164786.10134678899</v>
      </c>
      <c r="G24" s="48">
        <v>912050.63734347699</v>
      </c>
      <c r="H24">
        <v>0.15302793397188</v>
      </c>
    </row>
    <row r="25" spans="1:8" x14ac:dyDescent="0.15">
      <c r="A25" s="48">
        <v>24</v>
      </c>
      <c r="B25" s="48">
        <v>38</v>
      </c>
      <c r="C25" s="48">
        <v>199174.78700000001</v>
      </c>
      <c r="D25" s="48">
        <v>913039.29186017695</v>
      </c>
      <c r="E25" s="48">
        <v>868840.360014159</v>
      </c>
      <c r="F25" s="48">
        <v>44198.931846017702</v>
      </c>
      <c r="G25" s="48">
        <v>868840.360014159</v>
      </c>
      <c r="H25">
        <v>4.8408575885019303E-2</v>
      </c>
    </row>
    <row r="26" spans="1:8" x14ac:dyDescent="0.15">
      <c r="A26" s="48">
        <v>25</v>
      </c>
      <c r="B26" s="48">
        <v>39</v>
      </c>
      <c r="C26" s="48">
        <v>117742.79300000001</v>
      </c>
      <c r="D26" s="48">
        <v>183300.14717407199</v>
      </c>
      <c r="E26" s="48">
        <v>134837.655283637</v>
      </c>
      <c r="F26" s="48">
        <v>48462.491890434998</v>
      </c>
      <c r="G26" s="48">
        <v>134837.655283637</v>
      </c>
      <c r="H26">
        <v>0.26438872329116198</v>
      </c>
    </row>
    <row r="27" spans="1:8" x14ac:dyDescent="0.15">
      <c r="A27" s="48">
        <v>26</v>
      </c>
      <c r="B27" s="48">
        <v>40</v>
      </c>
      <c r="C27" s="48">
        <v>-7</v>
      </c>
      <c r="D27" s="48">
        <v>-26.922999999999998</v>
      </c>
      <c r="E27" s="48">
        <v>-21.681100000000001</v>
      </c>
      <c r="F27" s="48">
        <v>-5.2419000000000002</v>
      </c>
      <c r="G27" s="48">
        <v>-21.681100000000001</v>
      </c>
      <c r="H27">
        <v>0.194699699141998</v>
      </c>
    </row>
    <row r="28" spans="1:8" x14ac:dyDescent="0.15">
      <c r="A28" s="48">
        <v>27</v>
      </c>
      <c r="B28" s="48">
        <v>42</v>
      </c>
      <c r="C28" s="48">
        <v>6341.3109999999997</v>
      </c>
      <c r="D28" s="48">
        <v>109184.62450000001</v>
      </c>
      <c r="E28" s="48">
        <v>98019.708499999993</v>
      </c>
      <c r="F28" s="48">
        <v>11164.915999999999</v>
      </c>
      <c r="G28" s="48">
        <v>98019.708499999993</v>
      </c>
      <c r="H28">
        <v>0.10225721846027901</v>
      </c>
    </row>
    <row r="29" spans="1:8" x14ac:dyDescent="0.15">
      <c r="A29" s="48">
        <v>28</v>
      </c>
      <c r="B29" s="48">
        <v>75</v>
      </c>
      <c r="C29" s="48">
        <v>3036</v>
      </c>
      <c r="D29" s="48">
        <v>513056.41025641002</v>
      </c>
      <c r="E29" s="48">
        <v>478286.34316239302</v>
      </c>
      <c r="F29" s="48">
        <v>34770.067094017097</v>
      </c>
      <c r="G29" s="48">
        <v>478286.34316239302</v>
      </c>
      <c r="H29">
        <v>6.7770456423378603E-2</v>
      </c>
    </row>
    <row r="30" spans="1:8" x14ac:dyDescent="0.15">
      <c r="A30" s="48">
        <v>29</v>
      </c>
      <c r="B30" s="48">
        <v>76</v>
      </c>
      <c r="C30" s="48">
        <v>3885</v>
      </c>
      <c r="D30" s="48">
        <v>706282.99032136798</v>
      </c>
      <c r="E30" s="48">
        <v>660682.13154102606</v>
      </c>
      <c r="F30" s="48">
        <v>45600.8587803419</v>
      </c>
      <c r="G30" s="48">
        <v>660682.13154102606</v>
      </c>
      <c r="H30">
        <v>6.4564571715925001E-2</v>
      </c>
    </row>
    <row r="31" spans="1:8" x14ac:dyDescent="0.15">
      <c r="A31" s="48">
        <v>30</v>
      </c>
      <c r="B31" s="48">
        <v>99</v>
      </c>
      <c r="C31" s="48">
        <v>52</v>
      </c>
      <c r="D31" s="48">
        <v>17751.584675894399</v>
      </c>
      <c r="E31" s="48">
        <v>15594.179638453999</v>
      </c>
      <c r="F31" s="48">
        <v>2157.4050374404401</v>
      </c>
      <c r="G31" s="48">
        <v>15594.179638453999</v>
      </c>
      <c r="H31">
        <v>0.121533095598505</v>
      </c>
    </row>
    <row r="32" spans="1:8" x14ac:dyDescent="0.15">
      <c r="A32" s="46"/>
      <c r="B32" s="46"/>
      <c r="C32" s="46"/>
      <c r="D32" s="46"/>
      <c r="E32" s="46"/>
      <c r="F32" s="46"/>
      <c r="G32" s="46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Windows 用户</cp:lastModifiedBy>
  <dcterms:created xsi:type="dcterms:W3CDTF">2013-06-21T00:28:37Z</dcterms:created>
  <dcterms:modified xsi:type="dcterms:W3CDTF">2014-05-19T06:09:16Z</dcterms:modified>
</cp:coreProperties>
</file>