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ork paper\Diff check\2014-02-27\"/>
    </mc:Choice>
  </mc:AlternateContent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E4" i="2" l="1"/>
  <c r="F4" i="2"/>
  <c r="J4" i="2"/>
  <c r="E5" i="2"/>
  <c r="F5" i="2"/>
  <c r="J5" i="2"/>
  <c r="E6" i="2"/>
  <c r="F6" i="2"/>
  <c r="J6" i="2"/>
  <c r="E7" i="2"/>
  <c r="F7" i="2"/>
  <c r="J7" i="2"/>
  <c r="E8" i="2"/>
  <c r="F8" i="2"/>
  <c r="J8" i="2"/>
  <c r="E9" i="2"/>
  <c r="F9" i="2"/>
  <c r="J9" i="2"/>
  <c r="E10" i="2"/>
  <c r="F10" i="2"/>
  <c r="J10" i="2"/>
  <c r="E11" i="2"/>
  <c r="F11" i="2"/>
  <c r="J11" i="2"/>
  <c r="E12" i="2"/>
  <c r="F12" i="2"/>
  <c r="J12" i="2"/>
  <c r="E13" i="2"/>
  <c r="F13" i="2"/>
  <c r="J13" i="2"/>
  <c r="E14" i="2"/>
  <c r="F14" i="2"/>
  <c r="J14" i="2"/>
  <c r="E15" i="2"/>
  <c r="F15" i="2"/>
  <c r="J15" i="2"/>
  <c r="E16" i="2"/>
  <c r="F16" i="2"/>
  <c r="J16" i="2"/>
  <c r="E17" i="2"/>
  <c r="F17" i="2"/>
  <c r="J17" i="2"/>
  <c r="E18" i="2"/>
  <c r="F18" i="2"/>
  <c r="J18" i="2"/>
  <c r="E19" i="2"/>
  <c r="F19" i="2"/>
  <c r="J19" i="2"/>
  <c r="E20" i="2"/>
  <c r="F20" i="2"/>
  <c r="J20" i="2"/>
  <c r="E21" i="2"/>
  <c r="F21" i="2"/>
  <c r="J21" i="2"/>
  <c r="E22" i="2"/>
  <c r="F22" i="2"/>
  <c r="J22" i="2"/>
  <c r="E23" i="2"/>
  <c r="F23" i="2"/>
  <c r="J23" i="2"/>
  <c r="E24" i="2"/>
  <c r="F24" i="2"/>
  <c r="J24" i="2"/>
  <c r="E25" i="2"/>
  <c r="F25" i="2"/>
  <c r="J25" i="2"/>
  <c r="E26" i="2"/>
  <c r="F26" i="2"/>
  <c r="J26" i="2"/>
  <c r="E27" i="2"/>
  <c r="F27" i="2"/>
  <c r="J27" i="2"/>
  <c r="E28" i="2"/>
  <c r="F28" i="2"/>
  <c r="J28" i="2"/>
  <c r="E29" i="2"/>
  <c r="F29" i="2"/>
  <c r="J29" i="2"/>
  <c r="E30" i="2"/>
  <c r="K30" i="2" s="1"/>
  <c r="F30" i="2"/>
  <c r="E31" i="2"/>
  <c r="F31" i="2"/>
  <c r="J31" i="2"/>
  <c r="E32" i="2"/>
  <c r="K32" i="2" s="1"/>
  <c r="F32" i="2"/>
  <c r="E33" i="2"/>
  <c r="K33" i="2" s="1"/>
  <c r="F33" i="2"/>
  <c r="E34" i="2"/>
  <c r="K34" i="2" s="1"/>
  <c r="F34" i="2"/>
  <c r="E35" i="2"/>
  <c r="F35" i="2"/>
  <c r="J35" i="2"/>
  <c r="E36" i="2"/>
  <c r="F36" i="2"/>
  <c r="J36" i="2"/>
  <c r="E37" i="2"/>
  <c r="K37" i="2" s="1"/>
  <c r="F37" i="2"/>
  <c r="E38" i="2"/>
  <c r="K38" i="2" s="1"/>
  <c r="F38" i="2"/>
  <c r="E39" i="2"/>
  <c r="F39" i="2"/>
  <c r="J39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1" i="2"/>
  <c r="I35" i="2"/>
  <c r="I36" i="2"/>
  <c r="I39" i="2"/>
  <c r="A4" i="2"/>
  <c r="H30" i="2"/>
  <c r="H31" i="2"/>
  <c r="H32" i="2"/>
  <c r="H33" i="2"/>
  <c r="H34" i="2"/>
  <c r="H35" i="2"/>
  <c r="H36" i="2"/>
  <c r="H37" i="2"/>
  <c r="H38" i="2"/>
  <c r="H39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5" i="2" l="1"/>
  <c r="K7" i="2"/>
  <c r="K39" i="2"/>
  <c r="G19" i="2"/>
  <c r="L19" i="2" s="1"/>
  <c r="G11" i="2"/>
  <c r="G38" i="2"/>
  <c r="L38" i="2" s="1"/>
  <c r="G7" i="2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G39" i="2"/>
  <c r="L39" i="2" s="1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32" i="2"/>
  <c r="L32" i="2" s="1"/>
  <c r="G29" i="2"/>
  <c r="L29" i="2" s="1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34" i="2"/>
  <c r="L34" i="2" s="1"/>
  <c r="G33" i="2"/>
  <c r="L33" i="2" s="1"/>
  <c r="G31" i="2"/>
  <c r="L31" i="2" s="1"/>
  <c r="G30" i="2"/>
  <c r="L30" i="2" s="1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37" i="2"/>
  <c r="L37" i="2" s="1"/>
  <c r="G35" i="2"/>
  <c r="L35" i="2" s="1"/>
  <c r="G28" i="2"/>
  <c r="L28" i="2" s="1"/>
  <c r="G24" i="2"/>
  <c r="L24" i="2" s="1"/>
  <c r="G20" i="2"/>
  <c r="L20" i="2" s="1"/>
  <c r="G16" i="2"/>
  <c r="L16" i="2" s="1"/>
  <c r="G12" i="2"/>
  <c r="L12" i="2" s="1"/>
  <c r="L11" i="2"/>
  <c r="G8" i="2"/>
  <c r="L8" i="2" s="1"/>
  <c r="L7" i="2"/>
  <c r="J3" i="2"/>
  <c r="G3" i="2"/>
  <c r="G36" i="2"/>
  <c r="L36" i="2" s="1"/>
  <c r="I3" i="2"/>
  <c r="K3" i="2" s="1"/>
  <c r="L3" i="2" l="1"/>
</calcChain>
</file>

<file path=xl/sharedStrings.xml><?xml version="1.0" encoding="utf-8"?>
<sst xmlns="http://schemas.openxmlformats.org/spreadsheetml/2006/main" count="114" uniqueCount="71">
  <si>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</si>
  <si>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</si>
  <si>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</si>
  <si>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</si>
  <si>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</si>
  <si>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</si>
  <si>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</si>
  <si>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</si>
  <si>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</si>
  <si>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</si>
  <si>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</si>
  <si>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</si>
  <si>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</si>
  <si>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</si>
  <si>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</si>
  <si>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</si>
  <si>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</si>
  <si>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</si>
  <si>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</si>
  <si>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</si>
  <si>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</si>
  <si>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</si>
  <si>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</si>
  <si>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</si>
  <si>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</si>
  <si>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</si>
  <si>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</si>
  <si>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</si>
  <si>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</si>
  <si>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</si>
  <si>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</si>
  <si>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</si>
  <si>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</si>
  <si>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</si>
  <si>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</si>
  <si>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</si>
  <si>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DEPT</t>
  </si>
  <si>
    <t>QTY</t>
  </si>
  <si>
    <t>AMT</t>
  </si>
  <si>
    <t>COST</t>
  </si>
  <si>
    <t>41-周转筐</t>
  </si>
  <si>
    <t>71-黑电</t>
  </si>
  <si>
    <t>72-空调</t>
  </si>
  <si>
    <t>73-冰箱</t>
  </si>
  <si>
    <t>77-洗衣机</t>
  </si>
  <si>
    <t>78-厨卫</t>
  </si>
  <si>
    <t>PROFIT</t>
  </si>
  <si>
    <t>PROFIT_RATE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</si>
  <si>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</si>
  <si>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</si>
  <si>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</si>
  <si>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</si>
  <si>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</si>
  <si>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 xml:space="preserve">   </t>
  </si>
  <si>
    <t>销售日报表</t>
  </si>
  <si>
    <t>以门店、商品为视角，综合分析销售金额、销售毛利及客流量增长率的变化情况</t>
  </si>
  <si>
    <t>销售预算金额</t>
  </si>
  <si>
    <t>销售预算完成率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</si>
  <si>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</si>
  <si>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</si>
  <si>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</si>
  <si>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</si>
  <si>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</si>
  <si>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</si>
  <si>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</si>
  <si>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</t>
  </si>
  <si>
    <t>昨天客流量</t>
  </si>
  <si>
    <t>客流量增长率</t>
  </si>
  <si>
    <t>当日客单价</t>
  </si>
  <si>
    <t>昨日客单价</t>
  </si>
  <si>
    <t>客单价增长率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</si>
</sst>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8"/>
      <color rgb="FF333399"/>
      <name val="Arial"/>
      <family val="2"/>
    </font>
    <font>
      <sz val="10"/>
      <color indexed="64"/>
      <name val="Arial"/>
      <family val="2"/>
    </font>
    <font>
      <b/>
      <sz val="9"/>
      <color indexed="64"/>
      <name val="宋体"/>
      <family val="3"/>
      <charset val="134"/>
    </font>
    <font>
      <b/>
      <sz val="9"/>
      <color indexed="64"/>
      <name val="宋体"/>
      <charset val="134"/>
    </font>
    <font>
      <sz val="9"/>
      <color indexed="64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/>
  </cellStyleXfs>
  <cellXfs count="72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26" fillId="0" borderId="0" xfId="0" applyFont="1" applyAlignment="1">
      <alignment horizontal="left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  <xf numFmtId="0" fontId="29" fillId="0" borderId="0" xfId="0" applyNumberFormat="1" applyFont="1" applyAlignment="1"/>
    <xf numFmtId="0" fontId="31" fillId="0" borderId="0" xfId="44" applyNumberFormat="1" applyFont="1"/>
    <xf numFmtId="0" fontId="30" fillId="0" borderId="0" xfId="44" applyNumberFormat="1" applyFont="1"/>
    <xf numFmtId="0" fontId="31" fillId="0" borderId="0" xfId="44" applyNumberFormat="1" applyFont="1"/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horizontal="right" vertical="center" wrapText="1"/>
    </xf>
    <xf numFmtId="0" fontId="27" fillId="0" borderId="19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</cellXfs>
  <cellStyles count="45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4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cid:97aae13713" TargetMode="External"/><Relationship Id="rId117" Type="http://schemas.openxmlformats.org/officeDocument/2006/relationships/hyperlink" Target="cid:132482152" TargetMode="External"/><Relationship Id="rId21" Type="http://schemas.openxmlformats.org/officeDocument/2006/relationships/hyperlink" Target="cid:97a5ff112" TargetMode="External"/><Relationship Id="rId42" Type="http://schemas.openxmlformats.org/officeDocument/2006/relationships/image" Target="cid:c0d5d5a813" TargetMode="External"/><Relationship Id="rId47" Type="http://schemas.openxmlformats.org/officeDocument/2006/relationships/hyperlink" Target="cid:d0b588612" TargetMode="External"/><Relationship Id="rId63" Type="http://schemas.openxmlformats.org/officeDocument/2006/relationships/hyperlink" Target="cid:38d18ad2" TargetMode="External"/><Relationship Id="rId68" Type="http://schemas.openxmlformats.org/officeDocument/2006/relationships/image" Target="cid:392276913" TargetMode="External"/><Relationship Id="rId84" Type="http://schemas.openxmlformats.org/officeDocument/2006/relationships/image" Target="cid:2deb17eb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131b990e13" TargetMode="External"/><Relationship Id="rId16" Type="http://schemas.openxmlformats.org/officeDocument/2006/relationships/image" Target="cid:7dde59d613" TargetMode="External"/><Relationship Id="rId107" Type="http://schemas.openxmlformats.org/officeDocument/2006/relationships/hyperlink" Target="cid:130b7f972" TargetMode="External"/><Relationship Id="rId11" Type="http://schemas.openxmlformats.org/officeDocument/2006/relationships/hyperlink" Target="cid:78be76a62" TargetMode="External"/><Relationship Id="rId32" Type="http://schemas.openxmlformats.org/officeDocument/2006/relationships/image" Target="cid:a711f73213" TargetMode="External"/><Relationship Id="rId37" Type="http://schemas.openxmlformats.org/officeDocument/2006/relationships/hyperlink" Target="cid:bbb631c12" TargetMode="External"/><Relationship Id="rId53" Type="http://schemas.openxmlformats.org/officeDocument/2006/relationships/hyperlink" Target="cid:e1e57af62" TargetMode="External"/><Relationship Id="rId58" Type="http://schemas.openxmlformats.org/officeDocument/2006/relationships/image" Target="cid:eca83a0c13" TargetMode="External"/><Relationship Id="rId74" Type="http://schemas.openxmlformats.org/officeDocument/2006/relationships/image" Target="cid:1338c59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28d9b06713" TargetMode="External"/><Relationship Id="rId5" Type="http://schemas.openxmlformats.org/officeDocument/2006/relationships/hyperlink" Target="cid:738f7e472" TargetMode="External"/><Relationship Id="rId90" Type="http://schemas.openxmlformats.org/officeDocument/2006/relationships/image" Target="cid:3c6fa8b013" TargetMode="External"/><Relationship Id="rId95" Type="http://schemas.openxmlformats.org/officeDocument/2006/relationships/hyperlink" Target="cid:56290cc82" TargetMode="External"/><Relationship Id="rId22" Type="http://schemas.openxmlformats.org/officeDocument/2006/relationships/image" Target="cid:97a5ff3513" TargetMode="External"/><Relationship Id="rId27" Type="http://schemas.openxmlformats.org/officeDocument/2006/relationships/hyperlink" Target="cid:9cc12f202" TargetMode="External"/><Relationship Id="rId43" Type="http://schemas.openxmlformats.org/officeDocument/2006/relationships/hyperlink" Target="cid:c5fc19282" TargetMode="External"/><Relationship Id="rId48" Type="http://schemas.openxmlformats.org/officeDocument/2006/relationships/image" Target="cid:d0b5888713" TargetMode="External"/><Relationship Id="rId64" Type="http://schemas.openxmlformats.org/officeDocument/2006/relationships/image" Target="cid:38d18d2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13214b652" TargetMode="External"/><Relationship Id="rId118" Type="http://schemas.openxmlformats.org/officeDocument/2006/relationships/image" Target="cid:1324823b13" TargetMode="External"/><Relationship Id="rId80" Type="http://schemas.openxmlformats.org/officeDocument/2006/relationships/image" Target="cid:27d58f7c13" TargetMode="External"/><Relationship Id="rId85" Type="http://schemas.openxmlformats.org/officeDocument/2006/relationships/hyperlink" Target="cid:321b9f952" TargetMode="External"/><Relationship Id="rId12" Type="http://schemas.openxmlformats.org/officeDocument/2006/relationships/image" Target="cid:78be76ce13" TargetMode="External"/><Relationship Id="rId17" Type="http://schemas.openxmlformats.org/officeDocument/2006/relationships/hyperlink" Target="cid:883802342" TargetMode="External"/><Relationship Id="rId33" Type="http://schemas.openxmlformats.org/officeDocument/2006/relationships/hyperlink" Target="cid:ac87b7b9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2de2077f2" TargetMode="External"/><Relationship Id="rId108" Type="http://schemas.openxmlformats.org/officeDocument/2006/relationships/image" Target="cid:130b7fbf13" TargetMode="External"/><Relationship Id="rId54" Type="http://schemas.openxmlformats.org/officeDocument/2006/relationships/image" Target="cid:e1e57b1713" TargetMode="External"/><Relationship Id="rId70" Type="http://schemas.openxmlformats.org/officeDocument/2006/relationships/image" Target="cid:e0ef2d213" TargetMode="External"/><Relationship Id="rId75" Type="http://schemas.openxmlformats.org/officeDocument/2006/relationships/hyperlink" Target="cid:185a1b862" TargetMode="External"/><Relationship Id="rId91" Type="http://schemas.openxmlformats.org/officeDocument/2006/relationships/hyperlink" Target="cid:4babe7622" TargetMode="External"/><Relationship Id="rId96" Type="http://schemas.openxmlformats.org/officeDocument/2006/relationships/image" Target="cid:56290cef13" TargetMode="External"/><Relationship Id="rId1" Type="http://schemas.openxmlformats.org/officeDocument/2006/relationships/image" Target="../media/image1.jpeg"/><Relationship Id="rId6" Type="http://schemas.openxmlformats.org/officeDocument/2006/relationships/image" Target="cid:738f7e7313" TargetMode="External"/><Relationship Id="rId23" Type="http://schemas.openxmlformats.org/officeDocument/2006/relationships/hyperlink" Target="cid:97a883d72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13214b8d13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44" Type="http://schemas.openxmlformats.org/officeDocument/2006/relationships/image" Target="cid:c5fc194a13" TargetMode="External"/><Relationship Id="rId52" Type="http://schemas.openxmlformats.org/officeDocument/2006/relationships/image" Target="cid:dfd5ecc813" TargetMode="External"/><Relationship Id="rId60" Type="http://schemas.openxmlformats.org/officeDocument/2006/relationships/image" Target="cid:ef30265413" TargetMode="External"/><Relationship Id="rId65" Type="http://schemas.openxmlformats.org/officeDocument/2006/relationships/hyperlink" Target="cid:38f9f0f2" TargetMode="External"/><Relationship Id="rId73" Type="http://schemas.openxmlformats.org/officeDocument/2006/relationships/hyperlink" Target="cid:1338c5792" TargetMode="External"/><Relationship Id="rId78" Type="http://schemas.openxmlformats.org/officeDocument/2006/relationships/image" Target="cid:27d3d8c413" TargetMode="External"/><Relationship Id="rId81" Type="http://schemas.openxmlformats.org/officeDocument/2006/relationships/hyperlink" Target="cid:27d6fdf22" TargetMode="External"/><Relationship Id="rId86" Type="http://schemas.openxmlformats.org/officeDocument/2006/relationships/image" Target="cid:321b9fbf13" TargetMode="External"/><Relationship Id="rId94" Type="http://schemas.openxmlformats.org/officeDocument/2006/relationships/image" Target="cid:4bad0c6813" TargetMode="External"/><Relationship Id="rId99" Type="http://schemas.openxmlformats.org/officeDocument/2006/relationships/hyperlink" Target="cid:6de215632" TargetMode="External"/><Relationship Id="rId101" Type="http://schemas.openxmlformats.org/officeDocument/2006/relationships/hyperlink" Target="cid:28d9b03f2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3" Type="http://schemas.openxmlformats.org/officeDocument/2006/relationships/hyperlink" Target="cid:78c0f45a2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109" Type="http://schemas.openxmlformats.org/officeDocument/2006/relationships/hyperlink" Target="cid:131407bc2" TargetMode="External"/><Relationship Id="rId34" Type="http://schemas.openxmlformats.org/officeDocument/2006/relationships/image" Target="cid:ac87b7df13" TargetMode="External"/><Relationship Id="rId50" Type="http://schemas.openxmlformats.org/officeDocument/2006/relationships/image" Target="cid:dfd45466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548af2" TargetMode="External"/><Relationship Id="rId104" Type="http://schemas.openxmlformats.org/officeDocument/2006/relationships/image" Target="cid:2de207a213" TargetMode="External"/><Relationship Id="rId7" Type="http://schemas.openxmlformats.org/officeDocument/2006/relationships/hyperlink" Target="cid:7393130e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4" Type="http://schemas.openxmlformats.org/officeDocument/2006/relationships/image" Target="cid:97a883f913" TargetMode="External"/><Relationship Id="rId40" Type="http://schemas.openxmlformats.org/officeDocument/2006/relationships/image" Target="cid:bbbaca8f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131407e313" TargetMode="External"/><Relationship Id="rId115" Type="http://schemas.openxmlformats.org/officeDocument/2006/relationships/hyperlink" Target="cid:13230647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" Type="http://schemas.openxmlformats.org/officeDocument/2006/relationships/hyperlink" Target="cid:883d552c2" TargetMode="External"/><Relationship Id="rId14" Type="http://schemas.openxmlformats.org/officeDocument/2006/relationships/image" Target="cid:78c0f48013" TargetMode="External"/><Relationship Id="rId30" Type="http://schemas.openxmlformats.org/officeDocument/2006/relationships/image" Target="cid:a1ed2022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de2158013" TargetMode="External"/><Relationship Id="rId105" Type="http://schemas.openxmlformats.org/officeDocument/2006/relationships/hyperlink" Target="cid:479648a82" TargetMode="External"/><Relationship Id="rId8" Type="http://schemas.openxmlformats.org/officeDocument/2006/relationships/image" Target="cid:7393133f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98" Type="http://schemas.openxmlformats.org/officeDocument/2006/relationships/image" Target="cid:5b548b1813" TargetMode="External"/><Relationship Id="rId3" Type="http://schemas.openxmlformats.org/officeDocument/2006/relationships/image" Target="cid:650096f013" TargetMode="External"/><Relationship Id="rId25" Type="http://schemas.openxmlformats.org/officeDocument/2006/relationships/hyperlink" Target="cid:97aae1182" TargetMode="External"/><Relationship Id="rId46" Type="http://schemas.openxmlformats.org/officeDocument/2006/relationships/image" Target="cid:cb1fd4e013" TargetMode="External"/><Relationship Id="rId67" Type="http://schemas.openxmlformats.org/officeDocument/2006/relationships/hyperlink" Target="cid:39227402" TargetMode="External"/><Relationship Id="rId116" Type="http://schemas.openxmlformats.org/officeDocument/2006/relationships/image" Target="cid:13230672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131b98e22" TargetMode="External"/><Relationship Id="rId15" Type="http://schemas.openxmlformats.org/officeDocument/2006/relationships/hyperlink" Target="cid:7dde59952" TargetMode="External"/><Relationship Id="rId36" Type="http://schemas.openxmlformats.org/officeDocument/2006/relationships/image" Target="cid:bbb2dea413" TargetMode="External"/><Relationship Id="rId57" Type="http://schemas.openxmlformats.org/officeDocument/2006/relationships/hyperlink" Target="cid:eca839e52" TargetMode="External"/><Relationship Id="rId106" Type="http://schemas.openxmlformats.org/officeDocument/2006/relationships/image" Target="cid:479648c9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548b18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de2158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28d9b067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2de207a2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479648c9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261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130b7fbf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131407e3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131b990e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131b990e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13214b8d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13230672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1324823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7" sqref="K7"/>
    </sheetView>
  </sheetViews>
  <sheetFormatPr defaultColWidth="9" defaultRowHeight="11.25" x14ac:dyDescent="0.15"/>
  <cols>
    <col min="1" max="1" width="7.75" style="1" customWidth="1"/>
    <col min="2" max="2" width="3" style="4" bestFit="1" customWidth="1"/>
    <col min="3" max="4" width="9" style="1"/>
    <col min="5" max="5" width="10.375" style="1" bestFit="1" customWidth="1"/>
    <col min="6" max="6" width="12.25" style="26" bestFit="1" customWidth="1"/>
    <col min="7" max="7" width="10.375" style="1" bestFit="1" customWidth="1"/>
    <col min="8" max="8" width="9" style="26"/>
    <col min="9" max="9" width="12.625" style="2" customWidth="1"/>
    <col min="10" max="10" width="12.375" style="2" customWidth="1"/>
    <col min="11" max="12" width="9.75" style="2" bestFit="1" customWidth="1"/>
    <col min="13" max="16384" width="9" style="1"/>
  </cols>
  <sheetData>
    <row r="1" spans="1:12" x14ac:dyDescent="0.2">
      <c r="A1" s="5"/>
      <c r="B1" s="6"/>
      <c r="C1" s="7"/>
      <c r="D1" s="8"/>
      <c r="E1" s="9" t="s">
        <v>0</v>
      </c>
      <c r="F1" s="23" t="s">
        <v>1</v>
      </c>
      <c r="G1" s="10" t="s">
        <v>50</v>
      </c>
      <c r="H1" s="23" t="s">
        <v>2</v>
      </c>
      <c r="I1" s="17" t="s">
        <v>48</v>
      </c>
      <c r="J1" s="18" t="s">
        <v>49</v>
      </c>
      <c r="K1" s="19" t="s">
        <v>51</v>
      </c>
      <c r="L1" s="19" t="s">
        <v>52</v>
      </c>
    </row>
    <row r="2" spans="1:12" x14ac:dyDescent="0.15">
      <c r="A2" s="11" t="s">
        <v>3</v>
      </c>
      <c r="B2" s="12"/>
      <c r="C2" s="50" t="s">
        <v>4</v>
      </c>
      <c r="D2" s="50"/>
      <c r="E2" s="13"/>
      <c r="F2" s="24"/>
      <c r="G2" s="14"/>
      <c r="H2" s="24"/>
      <c r="I2" s="20"/>
      <c r="J2" s="21"/>
      <c r="K2" s="22"/>
      <c r="L2" s="22"/>
    </row>
    <row r="3" spans="1:12" x14ac:dyDescent="0.15">
      <c r="A3" s="51" t="s">
        <v>5</v>
      </c>
      <c r="B3" s="51"/>
      <c r="C3" s="51"/>
      <c r="D3" s="51"/>
      <c r="E3" s="15">
        <f>RA!D7</f>
        <v>15128735.0571</v>
      </c>
      <c r="F3" s="25">
        <f>RA!I7</f>
        <v>1306715.8566999999</v>
      </c>
      <c r="G3" s="16">
        <f>E3-F3</f>
        <v>13822019.2004</v>
      </c>
      <c r="H3" s="27">
        <f>RA!J7</f>
        <v>8.6373107319818594</v>
      </c>
      <c r="I3" s="20">
        <f>SUM(I4:I39)</f>
        <v>15128738.952030918</v>
      </c>
      <c r="J3" s="21">
        <f>SUM(J4:J39)</f>
        <v>13822018.643697109</v>
      </c>
      <c r="K3" s="22">
        <f>E3-I3</f>
        <v>-3.8949309177696705</v>
      </c>
      <c r="L3" s="22">
        <f>G3-J3</f>
        <v>0.55670289136469364</v>
      </c>
    </row>
    <row r="4" spans="1:12" x14ac:dyDescent="0.15">
      <c r="A4" s="52">
        <f>RA!A8</f>
        <v>41697</v>
      </c>
      <c r="B4" s="12">
        <v>12</v>
      </c>
      <c r="C4" s="49" t="s">
        <v>6</v>
      </c>
      <c r="D4" s="49"/>
      <c r="E4" s="15">
        <f>RA!D8</f>
        <v>747941.81779999996</v>
      </c>
      <c r="F4" s="25">
        <f>RA!I8</f>
        <v>-59733.428099999997</v>
      </c>
      <c r="G4" s="16">
        <f t="shared" ref="G4:G39" si="0">E4-F4</f>
        <v>807675.24589999998</v>
      </c>
      <c r="H4" s="27">
        <f>RA!J8</f>
        <v>-7.9863736293954304</v>
      </c>
      <c r="I4" s="20">
        <f>VLOOKUP(B4,RMS!B:D,3,FALSE)</f>
        <v>747942.58638974396</v>
      </c>
      <c r="J4" s="21">
        <f>VLOOKUP(B4,RMS!B:E,4,FALSE)</f>
        <v>807675.24794871802</v>
      </c>
      <c r="K4" s="22">
        <f t="shared" ref="K4:K39" si="1">E4-I4</f>
        <v>-0.76858974399510771</v>
      </c>
      <c r="L4" s="22">
        <f t="shared" ref="L4:L39" si="2">G4-J4</f>
        <v>-2.0487180445343256E-3</v>
      </c>
    </row>
    <row r="5" spans="1:12" x14ac:dyDescent="0.15">
      <c r="A5" s="52"/>
      <c r="B5" s="12">
        <v>13</v>
      </c>
      <c r="C5" s="49" t="s">
        <v>7</v>
      </c>
      <c r="D5" s="49"/>
      <c r="E5" s="15">
        <f>RA!D9</f>
        <v>101402.80499999999</v>
      </c>
      <c r="F5" s="25">
        <f>RA!I9</f>
        <v>21459.241300000002</v>
      </c>
      <c r="G5" s="16">
        <f t="shared" si="0"/>
        <v>79943.563699999999</v>
      </c>
      <c r="H5" s="27">
        <f>RA!J9</f>
        <v>21.1623744530538</v>
      </c>
      <c r="I5" s="20">
        <f>VLOOKUP(B5,RMS!B:D,3,FALSE)</f>
        <v>101402.837050541</v>
      </c>
      <c r="J5" s="21">
        <f>VLOOKUP(B5,RMS!B:E,4,FALSE)</f>
        <v>79943.559467052401</v>
      </c>
      <c r="K5" s="22">
        <f t="shared" si="1"/>
        <v>-3.2050541005446576E-2</v>
      </c>
      <c r="L5" s="22">
        <f t="shared" si="2"/>
        <v>4.2329475982114673E-3</v>
      </c>
    </row>
    <row r="6" spans="1:12" x14ac:dyDescent="0.15">
      <c r="A6" s="52"/>
      <c r="B6" s="12">
        <v>14</v>
      </c>
      <c r="C6" s="49" t="s">
        <v>8</v>
      </c>
      <c r="D6" s="49"/>
      <c r="E6" s="15">
        <f>RA!D10</f>
        <v>105824.4883</v>
      </c>
      <c r="F6" s="25">
        <f>RA!I10</f>
        <v>27205.989399999999</v>
      </c>
      <c r="G6" s="16">
        <f t="shared" si="0"/>
        <v>78618.498900000006</v>
      </c>
      <c r="H6" s="27">
        <f>RA!J10</f>
        <v>25.708595276052002</v>
      </c>
      <c r="I6" s="20">
        <f>VLOOKUP(B6,RMS!B:D,3,FALSE)</f>
        <v>105826.313798291</v>
      </c>
      <c r="J6" s="21">
        <f>VLOOKUP(B6,RMS!B:E,4,FALSE)</f>
        <v>78618.498718803399</v>
      </c>
      <c r="K6" s="22">
        <f t="shared" si="1"/>
        <v>-1.8254982910002582</v>
      </c>
      <c r="L6" s="22">
        <f t="shared" si="2"/>
        <v>1.8119660671800375E-4</v>
      </c>
    </row>
    <row r="7" spans="1:12" x14ac:dyDescent="0.15">
      <c r="A7" s="52"/>
      <c r="B7" s="12">
        <v>15</v>
      </c>
      <c r="C7" s="49" t="s">
        <v>9</v>
      </c>
      <c r="D7" s="49"/>
      <c r="E7" s="15">
        <f>RA!D11</f>
        <v>68063.9764</v>
      </c>
      <c r="F7" s="25">
        <f>RA!I11</f>
        <v>12543.8959</v>
      </c>
      <c r="G7" s="16">
        <f t="shared" si="0"/>
        <v>55520.080499999996</v>
      </c>
      <c r="H7" s="27">
        <f>RA!J11</f>
        <v>18.429566656937201</v>
      </c>
      <c r="I7" s="20">
        <f>VLOOKUP(B7,RMS!B:D,3,FALSE)</f>
        <v>68064.001088888894</v>
      </c>
      <c r="J7" s="21">
        <f>VLOOKUP(B7,RMS!B:E,4,FALSE)</f>
        <v>55520.080666666698</v>
      </c>
      <c r="K7" s="22">
        <f t="shared" si="1"/>
        <v>-2.4688888894161209E-2</v>
      </c>
      <c r="L7" s="22">
        <f t="shared" si="2"/>
        <v>-1.666667012614198E-4</v>
      </c>
    </row>
    <row r="8" spans="1:12" x14ac:dyDescent="0.15">
      <c r="A8" s="52"/>
      <c r="B8" s="12">
        <v>16</v>
      </c>
      <c r="C8" s="49" t="s">
        <v>10</v>
      </c>
      <c r="D8" s="49"/>
      <c r="E8" s="15">
        <f>RA!D12</f>
        <v>153900.01199999999</v>
      </c>
      <c r="F8" s="25">
        <f>RA!I12</f>
        <v>23780.151999999998</v>
      </c>
      <c r="G8" s="16">
        <f t="shared" si="0"/>
        <v>130119.85999999999</v>
      </c>
      <c r="H8" s="27">
        <f>RA!J12</f>
        <v>15.451689503441999</v>
      </c>
      <c r="I8" s="20">
        <f>VLOOKUP(B8,RMS!B:D,3,FALSE)</f>
        <v>153900.02610341899</v>
      </c>
      <c r="J8" s="21">
        <f>VLOOKUP(B8,RMS!B:E,4,FALSE)</f>
        <v>130119.86109999999</v>
      </c>
      <c r="K8" s="22">
        <f t="shared" si="1"/>
        <v>-1.4103419001912698E-2</v>
      </c>
      <c r="L8" s="22">
        <f t="shared" si="2"/>
        <v>-1.1000000085914508E-3</v>
      </c>
    </row>
    <row r="9" spans="1:12" x14ac:dyDescent="0.15">
      <c r="A9" s="52"/>
      <c r="B9" s="12">
        <v>17</v>
      </c>
      <c r="C9" s="49" t="s">
        <v>11</v>
      </c>
      <c r="D9" s="49"/>
      <c r="E9" s="15">
        <f>RA!D13</f>
        <v>367248.3812</v>
      </c>
      <c r="F9" s="25">
        <f>RA!I13</f>
        <v>54266.050199999998</v>
      </c>
      <c r="G9" s="16">
        <f t="shared" si="0"/>
        <v>312982.33100000001</v>
      </c>
      <c r="H9" s="27">
        <f>RA!J13</f>
        <v>14.776389217205899</v>
      </c>
      <c r="I9" s="20">
        <f>VLOOKUP(B9,RMS!B:D,3,FALSE)</f>
        <v>367248.549430769</v>
      </c>
      <c r="J9" s="21">
        <f>VLOOKUP(B9,RMS!B:E,4,FALSE)</f>
        <v>312982.330588034</v>
      </c>
      <c r="K9" s="22">
        <f t="shared" si="1"/>
        <v>-0.16823076899163425</v>
      </c>
      <c r="L9" s="22">
        <f t="shared" si="2"/>
        <v>4.1196600068360567E-4</v>
      </c>
    </row>
    <row r="10" spans="1:12" x14ac:dyDescent="0.15">
      <c r="A10" s="52"/>
      <c r="B10" s="12">
        <v>18</v>
      </c>
      <c r="C10" s="49" t="s">
        <v>12</v>
      </c>
      <c r="D10" s="49"/>
      <c r="E10" s="15">
        <f>RA!D14</f>
        <v>138353.68030000001</v>
      </c>
      <c r="F10" s="25">
        <f>RA!I14</f>
        <v>21596.796699999999</v>
      </c>
      <c r="G10" s="16">
        <f t="shared" si="0"/>
        <v>116756.8836</v>
      </c>
      <c r="H10" s="27">
        <f>RA!J14</f>
        <v>15.609846195034701</v>
      </c>
      <c r="I10" s="20">
        <f>VLOOKUP(B10,RMS!B:D,3,FALSE)</f>
        <v>138353.66961880299</v>
      </c>
      <c r="J10" s="21">
        <f>VLOOKUP(B10,RMS!B:E,4,FALSE)</f>
        <v>116756.883449573</v>
      </c>
      <c r="K10" s="22">
        <f t="shared" si="1"/>
        <v>1.0681197018129751E-2</v>
      </c>
      <c r="L10" s="22">
        <f t="shared" si="2"/>
        <v>1.5042700397316366E-4</v>
      </c>
    </row>
    <row r="11" spans="1:12" x14ac:dyDescent="0.15">
      <c r="A11" s="52"/>
      <c r="B11" s="12">
        <v>19</v>
      </c>
      <c r="C11" s="49" t="s">
        <v>13</v>
      </c>
      <c r="D11" s="49"/>
      <c r="E11" s="15">
        <f>RA!D15</f>
        <v>238335.36859999999</v>
      </c>
      <c r="F11" s="25">
        <f>RA!I15</f>
        <v>-62662.841500000002</v>
      </c>
      <c r="G11" s="16">
        <f t="shared" si="0"/>
        <v>300998.21009999997</v>
      </c>
      <c r="H11" s="27">
        <f>RA!J15</f>
        <v>-26.291876807074999</v>
      </c>
      <c r="I11" s="20">
        <f>VLOOKUP(B11,RMS!B:D,3,FALSE)</f>
        <v>238335.52376239299</v>
      </c>
      <c r="J11" s="21">
        <f>VLOOKUP(B11,RMS!B:E,4,FALSE)</f>
        <v>300998.21010256401</v>
      </c>
      <c r="K11" s="22">
        <f t="shared" si="1"/>
        <v>-0.15516239299904555</v>
      </c>
      <c r="L11" s="22">
        <f t="shared" si="2"/>
        <v>-2.5640474632382393E-6</v>
      </c>
    </row>
    <row r="12" spans="1:12" x14ac:dyDescent="0.15">
      <c r="A12" s="52"/>
      <c r="B12" s="12">
        <v>21</v>
      </c>
      <c r="C12" s="49" t="s">
        <v>14</v>
      </c>
      <c r="D12" s="49"/>
      <c r="E12" s="15">
        <f>RA!D16</f>
        <v>543584.75040000002</v>
      </c>
      <c r="F12" s="25">
        <f>RA!I16</f>
        <v>33973.238599999997</v>
      </c>
      <c r="G12" s="16">
        <f t="shared" si="0"/>
        <v>509611.51180000004</v>
      </c>
      <c r="H12" s="27">
        <f>RA!J16</f>
        <v>6.24985130193601</v>
      </c>
      <c r="I12" s="20">
        <f>VLOOKUP(B12,RMS!B:D,3,FALSE)</f>
        <v>543584.66249999998</v>
      </c>
      <c r="J12" s="21">
        <f>VLOOKUP(B12,RMS!B:E,4,FALSE)</f>
        <v>509611.51179999998</v>
      </c>
      <c r="K12" s="22">
        <f t="shared" si="1"/>
        <v>8.7900000042282045E-2</v>
      </c>
      <c r="L12" s="22">
        <f t="shared" si="2"/>
        <v>0</v>
      </c>
    </row>
    <row r="13" spans="1:12" x14ac:dyDescent="0.15">
      <c r="A13" s="52"/>
      <c r="B13" s="12">
        <v>22</v>
      </c>
      <c r="C13" s="49" t="s">
        <v>15</v>
      </c>
      <c r="D13" s="49"/>
      <c r="E13" s="15">
        <f>RA!D17</f>
        <v>493909.79599999997</v>
      </c>
      <c r="F13" s="25">
        <f>RA!I17</f>
        <v>48835.604899999998</v>
      </c>
      <c r="G13" s="16">
        <f t="shared" si="0"/>
        <v>445074.1911</v>
      </c>
      <c r="H13" s="27">
        <f>RA!J17</f>
        <v>9.8875554393742</v>
      </c>
      <c r="I13" s="20">
        <f>VLOOKUP(B13,RMS!B:D,3,FALSE)</f>
        <v>493909.85112051299</v>
      </c>
      <c r="J13" s="21">
        <f>VLOOKUP(B13,RMS!B:E,4,FALSE)</f>
        <v>445074.19139743602</v>
      </c>
      <c r="K13" s="22">
        <f t="shared" si="1"/>
        <v>-5.5120513017755002E-2</v>
      </c>
      <c r="L13" s="22">
        <f t="shared" si="2"/>
        <v>-2.9743602499365807E-4</v>
      </c>
    </row>
    <row r="14" spans="1:12" x14ac:dyDescent="0.15">
      <c r="A14" s="52"/>
      <c r="B14" s="12">
        <v>23</v>
      </c>
      <c r="C14" s="49" t="s">
        <v>16</v>
      </c>
      <c r="D14" s="49"/>
      <c r="E14" s="15">
        <f>RA!D18</f>
        <v>1696022.7431999999</v>
      </c>
      <c r="F14" s="25">
        <f>RA!I18</f>
        <v>232288.73910000001</v>
      </c>
      <c r="G14" s="16">
        <f t="shared" si="0"/>
        <v>1463734.0041</v>
      </c>
      <c r="H14" s="27">
        <f>RA!J18</f>
        <v>13.696086330878201</v>
      </c>
      <c r="I14" s="20">
        <f>VLOOKUP(B14,RMS!B:D,3,FALSE)</f>
        <v>1696022.78123846</v>
      </c>
      <c r="J14" s="21">
        <f>VLOOKUP(B14,RMS!B:E,4,FALSE)</f>
        <v>1463733.86266325</v>
      </c>
      <c r="K14" s="22">
        <f t="shared" si="1"/>
        <v>-3.8038460072129965E-2</v>
      </c>
      <c r="L14" s="22">
        <f t="shared" si="2"/>
        <v>0.1414367500692606</v>
      </c>
    </row>
    <row r="15" spans="1:12" x14ac:dyDescent="0.15">
      <c r="A15" s="52"/>
      <c r="B15" s="12">
        <v>24</v>
      </c>
      <c r="C15" s="49" t="s">
        <v>17</v>
      </c>
      <c r="D15" s="49"/>
      <c r="E15" s="15">
        <f>RA!D19</f>
        <v>645494.98300000001</v>
      </c>
      <c r="F15" s="25">
        <f>RA!I19</f>
        <v>78739.789799999999</v>
      </c>
      <c r="G15" s="16">
        <f t="shared" si="0"/>
        <v>566755.19319999998</v>
      </c>
      <c r="H15" s="27">
        <f>RA!J19</f>
        <v>12.198358139679</v>
      </c>
      <c r="I15" s="20">
        <f>VLOOKUP(B15,RMS!B:D,3,FALSE)</f>
        <v>645494.980451282</v>
      </c>
      <c r="J15" s="21">
        <f>VLOOKUP(B15,RMS!B:E,4,FALSE)</f>
        <v>566755.19272051298</v>
      </c>
      <c r="K15" s="22">
        <f t="shared" si="1"/>
        <v>2.5487180100753903E-3</v>
      </c>
      <c r="L15" s="22">
        <f t="shared" si="2"/>
        <v>4.7948700375854969E-4</v>
      </c>
    </row>
    <row r="16" spans="1:12" x14ac:dyDescent="0.15">
      <c r="A16" s="52"/>
      <c r="B16" s="12">
        <v>25</v>
      </c>
      <c r="C16" s="49" t="s">
        <v>18</v>
      </c>
      <c r="D16" s="49"/>
      <c r="E16" s="15">
        <f>RA!D20</f>
        <v>869871.25179999997</v>
      </c>
      <c r="F16" s="25">
        <f>RA!I20</f>
        <v>51285.773699999998</v>
      </c>
      <c r="G16" s="16">
        <f t="shared" si="0"/>
        <v>818585.47809999995</v>
      </c>
      <c r="H16" s="27">
        <f>RA!J20</f>
        <v>5.8957890140495799</v>
      </c>
      <c r="I16" s="20">
        <f>VLOOKUP(B16,RMS!B:D,3,FALSE)</f>
        <v>869871.23450000002</v>
      </c>
      <c r="J16" s="21">
        <f>VLOOKUP(B16,RMS!B:E,4,FALSE)</f>
        <v>818585.47809999995</v>
      </c>
      <c r="K16" s="22">
        <f t="shared" si="1"/>
        <v>1.7299999948590994E-2</v>
      </c>
      <c r="L16" s="22">
        <f t="shared" si="2"/>
        <v>0</v>
      </c>
    </row>
    <row r="17" spans="1:12" x14ac:dyDescent="0.15">
      <c r="A17" s="52"/>
      <c r="B17" s="12">
        <v>26</v>
      </c>
      <c r="C17" s="49" t="s">
        <v>19</v>
      </c>
      <c r="D17" s="49"/>
      <c r="E17" s="15">
        <f>RA!D21</f>
        <v>380177.69199999998</v>
      </c>
      <c r="F17" s="25">
        <f>RA!I21</f>
        <v>60479.764799999997</v>
      </c>
      <c r="G17" s="16">
        <f t="shared" si="0"/>
        <v>319697.92719999998</v>
      </c>
      <c r="H17" s="27">
        <f>RA!J21</f>
        <v>15.9082886956976</v>
      </c>
      <c r="I17" s="20">
        <f>VLOOKUP(B17,RMS!B:D,3,FALSE)</f>
        <v>380177.35739985597</v>
      </c>
      <c r="J17" s="21">
        <f>VLOOKUP(B17,RMS!B:E,4,FALSE)</f>
        <v>319697.92712489201</v>
      </c>
      <c r="K17" s="22">
        <f t="shared" si="1"/>
        <v>0.33460014400770888</v>
      </c>
      <c r="L17" s="22">
        <f t="shared" si="2"/>
        <v>7.5107964221388102E-5</v>
      </c>
    </row>
    <row r="18" spans="1:12" x14ac:dyDescent="0.15">
      <c r="A18" s="52"/>
      <c r="B18" s="12">
        <v>27</v>
      </c>
      <c r="C18" s="49" t="s">
        <v>20</v>
      </c>
      <c r="D18" s="49"/>
      <c r="E18" s="15">
        <f>RA!D22</f>
        <v>915749.71160000004</v>
      </c>
      <c r="F18" s="25">
        <f>RA!I22</f>
        <v>132309.84520000001</v>
      </c>
      <c r="G18" s="16">
        <f t="shared" si="0"/>
        <v>783439.86640000006</v>
      </c>
      <c r="H18" s="27">
        <f>RA!J22</f>
        <v>14.4482540943232</v>
      </c>
      <c r="I18" s="20">
        <f>VLOOKUP(B18,RMS!B:D,3,FALSE)</f>
        <v>915749.84420000005</v>
      </c>
      <c r="J18" s="21">
        <f>VLOOKUP(B18,RMS!B:E,4,FALSE)</f>
        <v>783439.86809999996</v>
      </c>
      <c r="K18" s="22">
        <f t="shared" si="1"/>
        <v>-0.13260000001173466</v>
      </c>
      <c r="L18" s="22">
        <f t="shared" si="2"/>
        <v>-1.6999999061226845E-3</v>
      </c>
    </row>
    <row r="19" spans="1:12" x14ac:dyDescent="0.15">
      <c r="A19" s="52"/>
      <c r="B19" s="12">
        <v>29</v>
      </c>
      <c r="C19" s="49" t="s">
        <v>21</v>
      </c>
      <c r="D19" s="49"/>
      <c r="E19" s="15">
        <f>RA!D23</f>
        <v>2465202.5806</v>
      </c>
      <c r="F19" s="25">
        <f>RA!I23</f>
        <v>125738.34910000001</v>
      </c>
      <c r="G19" s="16">
        <f t="shared" si="0"/>
        <v>2339464.2314999998</v>
      </c>
      <c r="H19" s="27">
        <f>RA!J23</f>
        <v>5.1005280494796796</v>
      </c>
      <c r="I19" s="20">
        <f>VLOOKUP(B19,RMS!B:D,3,FALSE)</f>
        <v>2465203.7275555599</v>
      </c>
      <c r="J19" s="21">
        <f>VLOOKUP(B19,RMS!B:E,4,FALSE)</f>
        <v>2339464.2707837601</v>
      </c>
      <c r="K19" s="22">
        <f t="shared" si="1"/>
        <v>-1.1469555599614978</v>
      </c>
      <c r="L19" s="22">
        <f t="shared" si="2"/>
        <v>-3.9283760357648134E-2</v>
      </c>
    </row>
    <row r="20" spans="1:12" x14ac:dyDescent="0.15">
      <c r="A20" s="52"/>
      <c r="B20" s="12">
        <v>31</v>
      </c>
      <c r="C20" s="49" t="s">
        <v>22</v>
      </c>
      <c r="D20" s="49"/>
      <c r="E20" s="15">
        <f>RA!D24</f>
        <v>237395.27619999999</v>
      </c>
      <c r="F20" s="25">
        <f>RA!I24</f>
        <v>37624.841800000002</v>
      </c>
      <c r="G20" s="16">
        <f t="shared" si="0"/>
        <v>199770.4344</v>
      </c>
      <c r="H20" s="27">
        <f>RA!J24</f>
        <v>15.8490271593702</v>
      </c>
      <c r="I20" s="20">
        <f>VLOOKUP(B20,RMS!B:D,3,FALSE)</f>
        <v>237395.269920241</v>
      </c>
      <c r="J20" s="21">
        <f>VLOOKUP(B20,RMS!B:E,4,FALSE)</f>
        <v>199770.42790744701</v>
      </c>
      <c r="K20" s="22">
        <f t="shared" si="1"/>
        <v>6.2797589926049113E-3</v>
      </c>
      <c r="L20" s="22">
        <f t="shared" si="2"/>
        <v>6.4925529877655208E-3</v>
      </c>
    </row>
    <row r="21" spans="1:12" x14ac:dyDescent="0.15">
      <c r="A21" s="52"/>
      <c r="B21" s="12">
        <v>32</v>
      </c>
      <c r="C21" s="49" t="s">
        <v>23</v>
      </c>
      <c r="D21" s="49"/>
      <c r="E21" s="15">
        <f>RA!D25</f>
        <v>240280.72769999999</v>
      </c>
      <c r="F21" s="25">
        <f>RA!I25</f>
        <v>19812.335899999998</v>
      </c>
      <c r="G21" s="16">
        <f t="shared" si="0"/>
        <v>220468.39179999998</v>
      </c>
      <c r="H21" s="27">
        <f>RA!J25</f>
        <v>8.2454952128896899</v>
      </c>
      <c r="I21" s="20">
        <f>VLOOKUP(B21,RMS!B:D,3,FALSE)</f>
        <v>240280.72222801601</v>
      </c>
      <c r="J21" s="21">
        <f>VLOOKUP(B21,RMS!B:E,4,FALSE)</f>
        <v>220468.39528328</v>
      </c>
      <c r="K21" s="22">
        <f t="shared" si="1"/>
        <v>5.4719839827157557E-3</v>
      </c>
      <c r="L21" s="22">
        <f t="shared" si="2"/>
        <v>-3.4832800156436861E-3</v>
      </c>
    </row>
    <row r="22" spans="1:12" x14ac:dyDescent="0.15">
      <c r="A22" s="52"/>
      <c r="B22" s="12">
        <v>33</v>
      </c>
      <c r="C22" s="49" t="s">
        <v>24</v>
      </c>
      <c r="D22" s="49"/>
      <c r="E22" s="15">
        <f>RA!D26</f>
        <v>557827.06000000006</v>
      </c>
      <c r="F22" s="25">
        <f>RA!I26</f>
        <v>80620.322700000004</v>
      </c>
      <c r="G22" s="16">
        <f t="shared" si="0"/>
        <v>477206.73730000004</v>
      </c>
      <c r="H22" s="27">
        <f>RA!J26</f>
        <v>14.4525657647372</v>
      </c>
      <c r="I22" s="20">
        <f>VLOOKUP(B22,RMS!B:D,3,FALSE)</f>
        <v>557827.08012853004</v>
      </c>
      <c r="J22" s="21">
        <f>VLOOKUP(B22,RMS!B:E,4,FALSE)</f>
        <v>477206.89379509899</v>
      </c>
      <c r="K22" s="22">
        <f t="shared" si="1"/>
        <v>-2.0128529984503984E-2</v>
      </c>
      <c r="L22" s="22">
        <f t="shared" si="2"/>
        <v>-0.15649509895592928</v>
      </c>
    </row>
    <row r="23" spans="1:12" x14ac:dyDescent="0.15">
      <c r="A23" s="52"/>
      <c r="B23" s="12">
        <v>34</v>
      </c>
      <c r="C23" s="49" t="s">
        <v>25</v>
      </c>
      <c r="D23" s="49"/>
      <c r="E23" s="15">
        <f>RA!D27</f>
        <v>235148.72150000001</v>
      </c>
      <c r="F23" s="25">
        <f>RA!I27</f>
        <v>65859.264599999995</v>
      </c>
      <c r="G23" s="16">
        <f t="shared" si="0"/>
        <v>169289.45690000002</v>
      </c>
      <c r="H23" s="27">
        <f>RA!J27</f>
        <v>28.0074942274351</v>
      </c>
      <c r="I23" s="20">
        <f>VLOOKUP(B23,RMS!B:D,3,FALSE)</f>
        <v>235148.70411930999</v>
      </c>
      <c r="J23" s="21">
        <f>VLOOKUP(B23,RMS!B:E,4,FALSE)</f>
        <v>169289.45060456599</v>
      </c>
      <c r="K23" s="22">
        <f t="shared" si="1"/>
        <v>1.7380690027493984E-2</v>
      </c>
      <c r="L23" s="22">
        <f t="shared" si="2"/>
        <v>6.2954340246506035E-3</v>
      </c>
    </row>
    <row r="24" spans="1:12" x14ac:dyDescent="0.15">
      <c r="A24" s="52"/>
      <c r="B24" s="12">
        <v>35</v>
      </c>
      <c r="C24" s="49" t="s">
        <v>26</v>
      </c>
      <c r="D24" s="49"/>
      <c r="E24" s="15">
        <f>RA!D28</f>
        <v>751409.93929999997</v>
      </c>
      <c r="F24" s="25">
        <f>RA!I28</f>
        <v>16929.345099999999</v>
      </c>
      <c r="G24" s="16">
        <f t="shared" si="0"/>
        <v>734480.59419999993</v>
      </c>
      <c r="H24" s="27">
        <f>RA!J28</f>
        <v>2.2530105358695498</v>
      </c>
      <c r="I24" s="20">
        <f>VLOOKUP(B24,RMS!B:D,3,FALSE)</f>
        <v>751409.93911415897</v>
      </c>
      <c r="J24" s="21">
        <f>VLOOKUP(B24,RMS!B:E,4,FALSE)</f>
        <v>734480.59084288601</v>
      </c>
      <c r="K24" s="22">
        <f t="shared" si="1"/>
        <v>1.8584099598228931E-4</v>
      </c>
      <c r="L24" s="22">
        <f t="shared" si="2"/>
        <v>3.3571139210835099E-3</v>
      </c>
    </row>
    <row r="25" spans="1:12" x14ac:dyDescent="0.15">
      <c r="A25" s="52"/>
      <c r="B25" s="12">
        <v>36</v>
      </c>
      <c r="C25" s="49" t="s">
        <v>27</v>
      </c>
      <c r="D25" s="49"/>
      <c r="E25" s="15">
        <f>RA!D29</f>
        <v>689122.67520000006</v>
      </c>
      <c r="F25" s="25">
        <f>RA!I29</f>
        <v>74477.941500000001</v>
      </c>
      <c r="G25" s="16">
        <f t="shared" si="0"/>
        <v>614644.7337000001</v>
      </c>
      <c r="H25" s="27">
        <f>RA!J29</f>
        <v>10.807646327757899</v>
      </c>
      <c r="I25" s="20">
        <f>VLOOKUP(B25,RMS!B:D,3,FALSE)</f>
        <v>689122.67326283199</v>
      </c>
      <c r="J25" s="21">
        <f>VLOOKUP(B25,RMS!B:E,4,FALSE)</f>
        <v>614644.69088501704</v>
      </c>
      <c r="K25" s="22">
        <f t="shared" si="1"/>
        <v>1.9371680682525039E-3</v>
      </c>
      <c r="L25" s="22">
        <f t="shared" si="2"/>
        <v>4.2814983054995537E-2</v>
      </c>
    </row>
    <row r="26" spans="1:12" x14ac:dyDescent="0.15">
      <c r="A26" s="52"/>
      <c r="B26" s="12">
        <v>37</v>
      </c>
      <c r="C26" s="49" t="s">
        <v>28</v>
      </c>
      <c r="D26" s="49"/>
      <c r="E26" s="15">
        <f>RA!D30</f>
        <v>799614.91240000003</v>
      </c>
      <c r="F26" s="25">
        <f>RA!I30</f>
        <v>73641.186000000002</v>
      </c>
      <c r="G26" s="16">
        <f t="shared" si="0"/>
        <v>725973.72640000004</v>
      </c>
      <c r="H26" s="27">
        <f>RA!J30</f>
        <v>9.2095813694832191</v>
      </c>
      <c r="I26" s="20">
        <f>VLOOKUP(B26,RMS!B:D,3,FALSE)</f>
        <v>799614.90090530994</v>
      </c>
      <c r="J26" s="21">
        <f>VLOOKUP(B26,RMS!B:E,4,FALSE)</f>
        <v>725973.71911366598</v>
      </c>
      <c r="K26" s="22">
        <f t="shared" si="1"/>
        <v>1.1494690086692572E-2</v>
      </c>
      <c r="L26" s="22">
        <f t="shared" si="2"/>
        <v>7.2863340610638261E-3</v>
      </c>
    </row>
    <row r="27" spans="1:12" x14ac:dyDescent="0.15">
      <c r="A27" s="52"/>
      <c r="B27" s="12">
        <v>38</v>
      </c>
      <c r="C27" s="49" t="s">
        <v>29</v>
      </c>
      <c r="D27" s="49"/>
      <c r="E27" s="15">
        <f>RA!D31</f>
        <v>701386.00639999995</v>
      </c>
      <c r="F27" s="25">
        <f>RA!I31</f>
        <v>35685.138400000003</v>
      </c>
      <c r="G27" s="16">
        <f t="shared" si="0"/>
        <v>665700.8679999999</v>
      </c>
      <c r="H27" s="27">
        <f>RA!J31</f>
        <v>5.0878030177934299</v>
      </c>
      <c r="I27" s="20">
        <f>VLOOKUP(B27,RMS!B:D,3,FALSE)</f>
        <v>701386.045957522</v>
      </c>
      <c r="J27" s="21">
        <f>VLOOKUP(B27,RMS!B:E,4,FALSE)</f>
        <v>665700.32190176996</v>
      </c>
      <c r="K27" s="22">
        <f t="shared" si="1"/>
        <v>-3.9557522046379745E-2</v>
      </c>
      <c r="L27" s="22">
        <f t="shared" si="2"/>
        <v>0.54609822994098067</v>
      </c>
    </row>
    <row r="28" spans="1:12" x14ac:dyDescent="0.15">
      <c r="A28" s="52"/>
      <c r="B28" s="12">
        <v>39</v>
      </c>
      <c r="C28" s="49" t="s">
        <v>30</v>
      </c>
      <c r="D28" s="49"/>
      <c r="E28" s="15">
        <f>RA!D32</f>
        <v>149760.7531</v>
      </c>
      <c r="F28" s="25">
        <f>RA!I32</f>
        <v>42956.931900000003</v>
      </c>
      <c r="G28" s="16">
        <f t="shared" si="0"/>
        <v>106803.82120000001</v>
      </c>
      <c r="H28" s="27">
        <f>RA!J32</f>
        <v>28.6837045159063</v>
      </c>
      <c r="I28" s="20">
        <f>VLOOKUP(B28,RMS!B:D,3,FALSE)</f>
        <v>149760.73053164699</v>
      </c>
      <c r="J28" s="21">
        <f>VLOOKUP(B28,RMS!B:E,4,FALSE)</f>
        <v>106803.818397143</v>
      </c>
      <c r="K28" s="22">
        <f t="shared" si="1"/>
        <v>2.2568353015230969E-2</v>
      </c>
      <c r="L28" s="22">
        <f t="shared" si="2"/>
        <v>2.8028570086462423E-3</v>
      </c>
    </row>
    <row r="29" spans="1:12" x14ac:dyDescent="0.15">
      <c r="A29" s="52"/>
      <c r="B29" s="12">
        <v>40</v>
      </c>
      <c r="C29" s="49" t="s">
        <v>31</v>
      </c>
      <c r="D29" s="49"/>
      <c r="E29" s="15">
        <f>RA!D33</f>
        <v>-143.96940000000001</v>
      </c>
      <c r="F29" s="25">
        <f>RA!I33</f>
        <v>-6.8059000000000003</v>
      </c>
      <c r="G29" s="16">
        <f t="shared" si="0"/>
        <v>-137.1635</v>
      </c>
      <c r="H29" s="27">
        <f>RA!J33</f>
        <v>4.72732400079461</v>
      </c>
      <c r="I29" s="20">
        <f>VLOOKUP(B29,RMS!B:D,3,FALSE)</f>
        <v>-143.96940000000001</v>
      </c>
      <c r="J29" s="21">
        <f>VLOOKUP(B29,RMS!B:E,4,FALSE)</f>
        <v>-137.1635</v>
      </c>
      <c r="K29" s="22">
        <f t="shared" si="1"/>
        <v>0</v>
      </c>
      <c r="L29" s="22">
        <f t="shared" si="2"/>
        <v>0</v>
      </c>
    </row>
    <row r="30" spans="1:12" x14ac:dyDescent="0.15">
      <c r="A30" s="52"/>
      <c r="B30" s="12">
        <v>41</v>
      </c>
      <c r="C30" s="49" t="s">
        <v>40</v>
      </c>
      <c r="D30" s="49"/>
      <c r="E30" s="15">
        <f>RA!D34</f>
        <v>0</v>
      </c>
      <c r="F30" s="25">
        <f>RA!I34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 x14ac:dyDescent="0.15">
      <c r="A31" s="52"/>
      <c r="B31" s="12">
        <v>42</v>
      </c>
      <c r="C31" s="49" t="s">
        <v>32</v>
      </c>
      <c r="D31" s="49"/>
      <c r="E31" s="15">
        <f>RA!D35</f>
        <v>91786.882400000002</v>
      </c>
      <c r="F31" s="25">
        <f>RA!I35</f>
        <v>6860.1333999999997</v>
      </c>
      <c r="G31" s="16">
        <f t="shared" si="0"/>
        <v>84926.748999999996</v>
      </c>
      <c r="H31" s="27">
        <f>RA!J35</f>
        <v>7.4739801817258398</v>
      </c>
      <c r="I31" s="20">
        <f>VLOOKUP(B31,RMS!B:D,3,FALSE)</f>
        <v>91786.881899999993</v>
      </c>
      <c r="J31" s="21">
        <f>VLOOKUP(B31,RMS!B:E,4,FALSE)</f>
        <v>84926.749400000001</v>
      </c>
      <c r="K31" s="22">
        <f t="shared" si="1"/>
        <v>5.0000000919681042E-4</v>
      </c>
      <c r="L31" s="22">
        <f t="shared" si="2"/>
        <v>-4.0000000444706529E-4</v>
      </c>
    </row>
    <row r="32" spans="1:12" x14ac:dyDescent="0.15">
      <c r="A32" s="52"/>
      <c r="B32" s="12">
        <v>71</v>
      </c>
      <c r="C32" s="49" t="s">
        <v>41</v>
      </c>
      <c r="D32" s="49"/>
      <c r="E32" s="15">
        <f>RA!D36</f>
        <v>0</v>
      </c>
      <c r="F32" s="25">
        <f>RA!I36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 x14ac:dyDescent="0.15">
      <c r="A33" s="52"/>
      <c r="B33" s="12">
        <v>72</v>
      </c>
      <c r="C33" s="49" t="s">
        <v>42</v>
      </c>
      <c r="D33" s="49"/>
      <c r="E33" s="15">
        <f>RA!D37</f>
        <v>0</v>
      </c>
      <c r="F33" s="25">
        <f>RA!I37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 x14ac:dyDescent="0.15">
      <c r="A34" s="52"/>
      <c r="B34" s="12">
        <v>73</v>
      </c>
      <c r="C34" s="49" t="s">
        <v>43</v>
      </c>
      <c r="D34" s="49"/>
      <c r="E34" s="15">
        <f>RA!D38</f>
        <v>0</v>
      </c>
      <c r="F34" s="25">
        <f>RA!I38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 x14ac:dyDescent="0.15">
      <c r="A35" s="52"/>
      <c r="B35" s="12">
        <v>75</v>
      </c>
      <c r="C35" s="49" t="s">
        <v>33</v>
      </c>
      <c r="D35" s="49"/>
      <c r="E35" s="15">
        <f>RA!D39</f>
        <v>263970.94</v>
      </c>
      <c r="F35" s="25">
        <f>RA!I39</f>
        <v>13672.924499999999</v>
      </c>
      <c r="G35" s="16">
        <f t="shared" si="0"/>
        <v>250298.01550000001</v>
      </c>
      <c r="H35" s="27">
        <f>RA!J39</f>
        <v>5.1797082284890896</v>
      </c>
      <c r="I35" s="20">
        <f>VLOOKUP(B35,RMS!B:D,3,FALSE)</f>
        <v>263970.94017094001</v>
      </c>
      <c r="J35" s="21">
        <f>VLOOKUP(B35,RMS!B:E,4,FALSE)</f>
        <v>250298.01538461499</v>
      </c>
      <c r="K35" s="22">
        <f t="shared" si="1"/>
        <v>-1.709400094114244E-4</v>
      </c>
      <c r="L35" s="22">
        <f t="shared" si="2"/>
        <v>1.1538501712493598E-4</v>
      </c>
    </row>
    <row r="36" spans="1:12" x14ac:dyDescent="0.15">
      <c r="A36" s="52"/>
      <c r="B36" s="12">
        <v>76</v>
      </c>
      <c r="C36" s="49" t="s">
        <v>34</v>
      </c>
      <c r="D36" s="49"/>
      <c r="E36" s="15">
        <f>RA!D40</f>
        <v>468856.94260000001</v>
      </c>
      <c r="F36" s="25">
        <f>RA!I40</f>
        <v>35377.915699999998</v>
      </c>
      <c r="G36" s="16">
        <f t="shared" si="0"/>
        <v>433479.0269</v>
      </c>
      <c r="H36" s="27">
        <f>RA!J40</f>
        <v>7.5455672051724898</v>
      </c>
      <c r="I36" s="20">
        <f>VLOOKUP(B36,RMS!B:D,3,FALSE)</f>
        <v>468856.93570940202</v>
      </c>
      <c r="J36" s="21">
        <f>VLOOKUP(B36,RMS!B:E,4,FALSE)</f>
        <v>433479.02767435898</v>
      </c>
      <c r="K36" s="22">
        <f t="shared" si="1"/>
        <v>6.8905979860574007E-3</v>
      </c>
      <c r="L36" s="22">
        <f t="shared" si="2"/>
        <v>-7.7435898128896952E-4</v>
      </c>
    </row>
    <row r="37" spans="1:12" x14ac:dyDescent="0.15">
      <c r="A37" s="52"/>
      <c r="B37" s="12">
        <v>77</v>
      </c>
      <c r="C37" s="49" t="s">
        <v>44</v>
      </c>
      <c r="D37" s="49"/>
      <c r="E37" s="15">
        <f>RA!D41</f>
        <v>0</v>
      </c>
      <c r="F37" s="25">
        <f>RA!I41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 x14ac:dyDescent="0.15">
      <c r="A38" s="52"/>
      <c r="B38" s="12">
        <v>78</v>
      </c>
      <c r="C38" s="49" t="s">
        <v>45</v>
      </c>
      <c r="D38" s="49"/>
      <c r="E38" s="15">
        <f>RA!D42</f>
        <v>0</v>
      </c>
      <c r="F38" s="25">
        <f>RA!I42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 x14ac:dyDescent="0.15">
      <c r="A39" s="52"/>
      <c r="B39" s="12">
        <v>99</v>
      </c>
      <c r="C39" s="49" t="s">
        <v>35</v>
      </c>
      <c r="D39" s="49"/>
      <c r="E39" s="15">
        <f>RA!D43</f>
        <v>11234.1515</v>
      </c>
      <c r="F39" s="25">
        <f>RA!I43</f>
        <v>1097.42</v>
      </c>
      <c r="G39" s="16">
        <f t="shared" si="0"/>
        <v>10136.7315</v>
      </c>
      <c r="H39" s="27">
        <f>RA!J43</f>
        <v>9.7686060224485995</v>
      </c>
      <c r="I39" s="20">
        <f>VLOOKUP(B39,RMS!B:D,3,FALSE)</f>
        <v>11234.1512744876</v>
      </c>
      <c r="J39" s="21">
        <f>VLOOKUP(B39,RMS!B:E,4,FALSE)</f>
        <v>10136.731276000301</v>
      </c>
      <c r="K39" s="22">
        <f t="shared" si="1"/>
        <v>2.2551239999302197E-4</v>
      </c>
      <c r="L39" s="22">
        <f t="shared" si="2"/>
        <v>2.2399969930120278E-4</v>
      </c>
    </row>
  </sheetData>
  <mergeCells count="39"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workbookViewId="0">
      <selection sqref="A1:XFD1048576"/>
    </sheetView>
  </sheetViews>
  <sheetFormatPr defaultRowHeight="11.25" x14ac:dyDescent="0.15"/>
  <cols>
    <col min="1" max="1" width="7.75" style="1" customWidth="1"/>
    <col min="2" max="3" width="9" style="1"/>
    <col min="4" max="5" width="11.5" style="1" bestFit="1" customWidth="1"/>
    <col min="6" max="7" width="12.25" style="1" bestFit="1" customWidth="1"/>
    <col min="8" max="8" width="9" style="1"/>
    <col min="9" max="9" width="12.25" style="1" bestFit="1" customWidth="1"/>
    <col min="10" max="10" width="9" style="1"/>
    <col min="11" max="11" width="12.25" style="1" bestFit="1" customWidth="1"/>
    <col min="12" max="12" width="10.5" style="1" bestFit="1" customWidth="1"/>
    <col min="13" max="13" width="12.25" style="1" bestFit="1" customWidth="1"/>
    <col min="14" max="15" width="13.875" style="1" bestFit="1" customWidth="1"/>
    <col min="16" max="17" width="9.25" style="1" bestFit="1" customWidth="1"/>
    <col min="18" max="18" width="10.5" style="1" bestFit="1" customWidth="1"/>
    <col min="19" max="20" width="9" style="1"/>
    <col min="21" max="21" width="10.5" style="1" bestFit="1" customWidth="1"/>
    <col min="22" max="22" width="36" style="1" bestFit="1" customWidth="1"/>
    <col min="23" max="16384" width="9" style="1"/>
  </cols>
  <sheetData>
    <row r="1" spans="1:23" ht="12.75" x14ac:dyDescent="0.2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30" t="s">
        <v>54</v>
      </c>
      <c r="W1" s="60"/>
    </row>
    <row r="2" spans="1:23" ht="12.75" x14ac:dyDescent="0.2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30"/>
      <c r="W2" s="60"/>
    </row>
    <row r="3" spans="1:23" ht="23.25" thickBot="1" x14ac:dyDescent="0.2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61" t="s">
        <v>55</v>
      </c>
      <c r="W3" s="60"/>
    </row>
    <row r="4" spans="1:23" ht="12.75" thickTop="1" thickBot="1" x14ac:dyDescent="0.2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W4" s="60"/>
    </row>
    <row r="5" spans="1:23" ht="12.75" thickTop="1" thickBot="1" x14ac:dyDescent="0.25">
      <c r="A5" s="31"/>
      <c r="B5" s="32"/>
      <c r="C5" s="62"/>
      <c r="D5" s="63" t="s">
        <v>0</v>
      </c>
      <c r="E5" s="63" t="s">
        <v>56</v>
      </c>
      <c r="F5" s="63" t="s">
        <v>57</v>
      </c>
      <c r="G5" s="63" t="s">
        <v>58</v>
      </c>
      <c r="H5" s="63" t="s">
        <v>59</v>
      </c>
      <c r="I5" s="63" t="s">
        <v>1</v>
      </c>
      <c r="J5" s="63" t="s">
        <v>2</v>
      </c>
      <c r="K5" s="63" t="s">
        <v>60</v>
      </c>
      <c r="L5" s="63" t="s">
        <v>61</v>
      </c>
      <c r="M5" s="63" t="s">
        <v>62</v>
      </c>
      <c r="N5" s="63" t="s">
        <v>63</v>
      </c>
      <c r="O5" s="63" t="s">
        <v>64</v>
      </c>
      <c r="P5" s="63" t="s">
        <v>65</v>
      </c>
      <c r="Q5" s="63" t="s">
        <v>66</v>
      </c>
      <c r="R5" s="63" t="s">
        <v>67</v>
      </c>
      <c r="S5" s="63" t="s">
        <v>68</v>
      </c>
      <c r="T5" s="63" t="s">
        <v>69</v>
      </c>
      <c r="U5" s="64" t="s">
        <v>70</v>
      </c>
    </row>
    <row r="6" spans="1:23" ht="12" thickBot="1" x14ac:dyDescent="0.2">
      <c r="A6" s="65" t="s">
        <v>3</v>
      </c>
      <c r="B6" s="66" t="s">
        <v>4</v>
      </c>
      <c r="C6" s="67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8"/>
    </row>
    <row r="7" spans="1:23" ht="12" thickBot="1" x14ac:dyDescent="0.2">
      <c r="A7" s="57" t="s">
        <v>5</v>
      </c>
      <c r="B7" s="58"/>
      <c r="C7" s="59"/>
      <c r="D7" s="33">
        <v>15128735.0571</v>
      </c>
      <c r="E7" s="33">
        <v>16553188.119999999</v>
      </c>
      <c r="F7" s="34">
        <v>91.394690541944996</v>
      </c>
      <c r="G7" s="33">
        <v>14971149.532199999</v>
      </c>
      <c r="H7" s="34">
        <v>1.0525946892793001</v>
      </c>
      <c r="I7" s="33">
        <v>1306715.8566999999</v>
      </c>
      <c r="J7" s="34">
        <v>8.6373107319818594</v>
      </c>
      <c r="K7" s="33">
        <v>1173561.5053999999</v>
      </c>
      <c r="L7" s="34">
        <v>7.8388202781349596</v>
      </c>
      <c r="M7" s="34">
        <v>0.11346175780928899</v>
      </c>
      <c r="N7" s="33">
        <v>550208652.90960002</v>
      </c>
      <c r="O7" s="33">
        <v>1594365534.8462</v>
      </c>
      <c r="P7" s="33">
        <v>859794</v>
      </c>
      <c r="Q7" s="33">
        <v>971760</v>
      </c>
      <c r="R7" s="34">
        <v>-11.521980735984201</v>
      </c>
      <c r="S7" s="33">
        <v>17.5957671920251</v>
      </c>
      <c r="T7" s="33">
        <v>17.881206123116801</v>
      </c>
      <c r="U7" s="35">
        <v>-1.62220224885178</v>
      </c>
    </row>
    <row r="8" spans="1:23" ht="12" thickBot="1" x14ac:dyDescent="0.2">
      <c r="A8" s="69">
        <v>41697</v>
      </c>
      <c r="B8" s="53" t="s">
        <v>6</v>
      </c>
      <c r="C8" s="54"/>
      <c r="D8" s="36">
        <v>747941.81779999996</v>
      </c>
      <c r="E8" s="36">
        <v>583675.68050000002</v>
      </c>
      <c r="F8" s="37">
        <v>128.14339243315499</v>
      </c>
      <c r="G8" s="36">
        <v>651417.77049999998</v>
      </c>
      <c r="H8" s="37">
        <v>14.817533642951201</v>
      </c>
      <c r="I8" s="36">
        <v>-59733.428099999997</v>
      </c>
      <c r="J8" s="37">
        <v>-7.9863736293954304</v>
      </c>
      <c r="K8" s="36">
        <v>140601.8463</v>
      </c>
      <c r="L8" s="37">
        <v>21.583974626924899</v>
      </c>
      <c r="M8" s="37">
        <v>-1.4248409937131801</v>
      </c>
      <c r="N8" s="36">
        <v>24331624.7667</v>
      </c>
      <c r="O8" s="36">
        <v>66245470.769299999</v>
      </c>
      <c r="P8" s="36">
        <v>45301</v>
      </c>
      <c r="Q8" s="36">
        <v>42996</v>
      </c>
      <c r="R8" s="37">
        <v>5.3609638105870401</v>
      </c>
      <c r="S8" s="36">
        <v>16.510492435045599</v>
      </c>
      <c r="T8" s="36">
        <v>18.370602837473299</v>
      </c>
      <c r="U8" s="39">
        <v>-11.266232123272999</v>
      </c>
    </row>
    <row r="9" spans="1:23" ht="12" thickBot="1" x14ac:dyDescent="0.2">
      <c r="A9" s="70"/>
      <c r="B9" s="53" t="s">
        <v>7</v>
      </c>
      <c r="C9" s="54"/>
      <c r="D9" s="36">
        <v>101402.80499999999</v>
      </c>
      <c r="E9" s="36">
        <v>86114.863599999997</v>
      </c>
      <c r="F9" s="37">
        <v>117.7529647739</v>
      </c>
      <c r="G9" s="36">
        <v>121970.7686</v>
      </c>
      <c r="H9" s="37">
        <v>-16.863026966282501</v>
      </c>
      <c r="I9" s="36">
        <v>21459.241300000002</v>
      </c>
      <c r="J9" s="37">
        <v>21.1623744530538</v>
      </c>
      <c r="K9" s="36">
        <v>23288.7991</v>
      </c>
      <c r="L9" s="37">
        <v>19.093754485039799</v>
      </c>
      <c r="M9" s="37">
        <v>-7.8559559560974004E-2</v>
      </c>
      <c r="N9" s="36">
        <v>5683442.9681000002</v>
      </c>
      <c r="O9" s="36">
        <v>11108356.883400001</v>
      </c>
      <c r="P9" s="36">
        <v>7087</v>
      </c>
      <c r="Q9" s="36">
        <v>7288</v>
      </c>
      <c r="R9" s="37">
        <v>-2.75795828759605</v>
      </c>
      <c r="S9" s="36">
        <v>14.3082834767885</v>
      </c>
      <c r="T9" s="36">
        <v>16.124369689901201</v>
      </c>
      <c r="U9" s="39">
        <v>-12.6925512487843</v>
      </c>
    </row>
    <row r="10" spans="1:23" ht="12" thickBot="1" x14ac:dyDescent="0.2">
      <c r="A10" s="70"/>
      <c r="B10" s="53" t="s">
        <v>8</v>
      </c>
      <c r="C10" s="54"/>
      <c r="D10" s="36">
        <v>105824.4883</v>
      </c>
      <c r="E10" s="36">
        <v>97211.989499999996</v>
      </c>
      <c r="F10" s="37">
        <v>108.859502664535</v>
      </c>
      <c r="G10" s="36">
        <v>104183.7724</v>
      </c>
      <c r="H10" s="37">
        <v>1.57482865344967</v>
      </c>
      <c r="I10" s="36">
        <v>27205.989399999999</v>
      </c>
      <c r="J10" s="37">
        <v>25.708595276052002</v>
      </c>
      <c r="K10" s="36">
        <v>17002.0465</v>
      </c>
      <c r="L10" s="37">
        <v>16.3192847679991</v>
      </c>
      <c r="M10" s="37">
        <v>0.60015968665889696</v>
      </c>
      <c r="N10" s="36">
        <v>7181614.0834999997</v>
      </c>
      <c r="O10" s="36">
        <v>16259603.0244</v>
      </c>
      <c r="P10" s="36">
        <v>81753</v>
      </c>
      <c r="Q10" s="36">
        <v>95490</v>
      </c>
      <c r="R10" s="37">
        <v>-14.385799560163401</v>
      </c>
      <c r="S10" s="36">
        <v>1.29444165107091</v>
      </c>
      <c r="T10" s="36">
        <v>1.4529879233427601</v>
      </c>
      <c r="U10" s="39">
        <v>-12.248236306416899</v>
      </c>
    </row>
    <row r="11" spans="1:23" ht="12" thickBot="1" x14ac:dyDescent="0.2">
      <c r="A11" s="70"/>
      <c r="B11" s="53" t="s">
        <v>9</v>
      </c>
      <c r="C11" s="54"/>
      <c r="D11" s="36">
        <v>68063.9764</v>
      </c>
      <c r="E11" s="36">
        <v>45816.843200000003</v>
      </c>
      <c r="F11" s="37">
        <v>148.556669657241</v>
      </c>
      <c r="G11" s="36">
        <v>54052.201200000003</v>
      </c>
      <c r="H11" s="37">
        <v>25.922672692190002</v>
      </c>
      <c r="I11" s="36">
        <v>12543.8959</v>
      </c>
      <c r="J11" s="37">
        <v>18.429566656937201</v>
      </c>
      <c r="K11" s="36">
        <v>4688.0680000000002</v>
      </c>
      <c r="L11" s="37">
        <v>8.6732230990067407</v>
      </c>
      <c r="M11" s="37">
        <v>1.6757069010091099</v>
      </c>
      <c r="N11" s="36">
        <v>2938216.3868</v>
      </c>
      <c r="O11" s="36">
        <v>7120480.1717999997</v>
      </c>
      <c r="P11" s="36">
        <v>4101</v>
      </c>
      <c r="Q11" s="36">
        <v>3906</v>
      </c>
      <c r="R11" s="37">
        <v>4.9923195084485403</v>
      </c>
      <c r="S11" s="36">
        <v>16.596921823945401</v>
      </c>
      <c r="T11" s="36">
        <v>20.7487433947773</v>
      </c>
      <c r="U11" s="39">
        <v>-25.0156120205483</v>
      </c>
    </row>
    <row r="12" spans="1:23" ht="12" thickBot="1" x14ac:dyDescent="0.2">
      <c r="A12" s="70"/>
      <c r="B12" s="53" t="s">
        <v>10</v>
      </c>
      <c r="C12" s="54"/>
      <c r="D12" s="36">
        <v>153900.01199999999</v>
      </c>
      <c r="E12" s="36">
        <v>184953.27679999999</v>
      </c>
      <c r="F12" s="37">
        <v>83.210211066668705</v>
      </c>
      <c r="G12" s="36">
        <v>166853.1685</v>
      </c>
      <c r="H12" s="37">
        <v>-7.7632067862109597</v>
      </c>
      <c r="I12" s="36">
        <v>23780.151999999998</v>
      </c>
      <c r="J12" s="37">
        <v>15.451689503441999</v>
      </c>
      <c r="K12" s="36">
        <v>16306.516100000001</v>
      </c>
      <c r="L12" s="37">
        <v>9.7729735950444407</v>
      </c>
      <c r="M12" s="37">
        <v>0.45832205077821597</v>
      </c>
      <c r="N12" s="36">
        <v>6795112.3832999999</v>
      </c>
      <c r="O12" s="36">
        <v>19328281.988899998</v>
      </c>
      <c r="P12" s="36">
        <v>1914</v>
      </c>
      <c r="Q12" s="36">
        <v>2147</v>
      </c>
      <c r="R12" s="37">
        <v>-10.8523521192361</v>
      </c>
      <c r="S12" s="36">
        <v>80.407529780564303</v>
      </c>
      <c r="T12" s="36">
        <v>96.108847182114602</v>
      </c>
      <c r="U12" s="39">
        <v>-19.5271729456183</v>
      </c>
    </row>
    <row r="13" spans="1:23" ht="12" thickBot="1" x14ac:dyDescent="0.2">
      <c r="A13" s="70"/>
      <c r="B13" s="53" t="s">
        <v>11</v>
      </c>
      <c r="C13" s="54"/>
      <c r="D13" s="36">
        <v>367248.3812</v>
      </c>
      <c r="E13" s="36">
        <v>210389.6943</v>
      </c>
      <c r="F13" s="37">
        <v>174.55625971694801</v>
      </c>
      <c r="G13" s="36">
        <v>386851.40429999999</v>
      </c>
      <c r="H13" s="37">
        <v>-5.0673263382541602</v>
      </c>
      <c r="I13" s="36">
        <v>54266.050199999998</v>
      </c>
      <c r="J13" s="37">
        <v>14.776389217205899</v>
      </c>
      <c r="K13" s="36">
        <v>47674.7598</v>
      </c>
      <c r="L13" s="37">
        <v>12.323791324027001</v>
      </c>
      <c r="M13" s="37">
        <v>0.13825534575635101</v>
      </c>
      <c r="N13" s="36">
        <v>12595620.624500001</v>
      </c>
      <c r="O13" s="36">
        <v>30624629.580699999</v>
      </c>
      <c r="P13" s="36">
        <v>15498</v>
      </c>
      <c r="Q13" s="36">
        <v>15324</v>
      </c>
      <c r="R13" s="37">
        <v>1.1354737666405601</v>
      </c>
      <c r="S13" s="36">
        <v>23.6965015614918</v>
      </c>
      <c r="T13" s="36">
        <v>26.5418934416601</v>
      </c>
      <c r="U13" s="39">
        <v>-12.007645401936699</v>
      </c>
    </row>
    <row r="14" spans="1:23" ht="12" thickBot="1" x14ac:dyDescent="0.2">
      <c r="A14" s="70"/>
      <c r="B14" s="53" t="s">
        <v>12</v>
      </c>
      <c r="C14" s="54"/>
      <c r="D14" s="36">
        <v>138353.68030000001</v>
      </c>
      <c r="E14" s="36">
        <v>97532.469100000002</v>
      </c>
      <c r="F14" s="37">
        <v>141.85397086394499</v>
      </c>
      <c r="G14" s="36">
        <v>101970.17479999999</v>
      </c>
      <c r="H14" s="37">
        <v>35.680536560186397</v>
      </c>
      <c r="I14" s="36">
        <v>21596.796699999999</v>
      </c>
      <c r="J14" s="37">
        <v>15.609846195034701</v>
      </c>
      <c r="K14" s="36">
        <v>11445.0522</v>
      </c>
      <c r="L14" s="37">
        <v>11.223921330377101</v>
      </c>
      <c r="M14" s="37">
        <v>0.88699853199446299</v>
      </c>
      <c r="N14" s="36">
        <v>4594516.8866999997</v>
      </c>
      <c r="O14" s="36">
        <v>14021197.8401</v>
      </c>
      <c r="P14" s="36">
        <v>3100</v>
      </c>
      <c r="Q14" s="36">
        <v>2974</v>
      </c>
      <c r="R14" s="37">
        <v>4.2367182246133099</v>
      </c>
      <c r="S14" s="36">
        <v>44.630219451612902</v>
      </c>
      <c r="T14" s="36">
        <v>53.766648217888402</v>
      </c>
      <c r="U14" s="39">
        <v>-20.471395566810902</v>
      </c>
    </row>
    <row r="15" spans="1:23" ht="12" thickBot="1" x14ac:dyDescent="0.2">
      <c r="A15" s="70"/>
      <c r="B15" s="53" t="s">
        <v>13</v>
      </c>
      <c r="C15" s="54"/>
      <c r="D15" s="36">
        <v>238335.36859999999</v>
      </c>
      <c r="E15" s="36">
        <v>60141.434699999998</v>
      </c>
      <c r="F15" s="37">
        <v>396.29145827477299</v>
      </c>
      <c r="G15" s="36">
        <v>60832.2255</v>
      </c>
      <c r="H15" s="37">
        <v>291.791302456952</v>
      </c>
      <c r="I15" s="36">
        <v>-62662.841500000002</v>
      </c>
      <c r="J15" s="37">
        <v>-26.291876807074999</v>
      </c>
      <c r="K15" s="36">
        <v>6667.5059000000001</v>
      </c>
      <c r="L15" s="37">
        <v>10.9604832721433</v>
      </c>
      <c r="M15" s="37">
        <v>-10.3982431271639</v>
      </c>
      <c r="N15" s="36">
        <v>3848598.5162999998</v>
      </c>
      <c r="O15" s="36">
        <v>9656511.0872000009</v>
      </c>
      <c r="P15" s="36">
        <v>9927</v>
      </c>
      <c r="Q15" s="36">
        <v>10913</v>
      </c>
      <c r="R15" s="37">
        <v>-9.0350957573536199</v>
      </c>
      <c r="S15" s="36">
        <v>24.008801108089099</v>
      </c>
      <c r="T15" s="36">
        <v>27.042187116283301</v>
      </c>
      <c r="U15" s="39">
        <v>-12.6344751432518</v>
      </c>
    </row>
    <row r="16" spans="1:23" ht="12" thickBot="1" x14ac:dyDescent="0.2">
      <c r="A16" s="70"/>
      <c r="B16" s="53" t="s">
        <v>14</v>
      </c>
      <c r="C16" s="54"/>
      <c r="D16" s="36">
        <v>543584.75040000002</v>
      </c>
      <c r="E16" s="36">
        <v>497868.98959999997</v>
      </c>
      <c r="F16" s="37">
        <v>109.182287259291</v>
      </c>
      <c r="G16" s="36">
        <v>689443.28799999994</v>
      </c>
      <c r="H16" s="37">
        <v>-21.155987756892898</v>
      </c>
      <c r="I16" s="36">
        <v>33973.238599999997</v>
      </c>
      <c r="J16" s="37">
        <v>6.24985130193601</v>
      </c>
      <c r="K16" s="36">
        <v>120.6382</v>
      </c>
      <c r="L16" s="37">
        <v>1.7497914926398E-2</v>
      </c>
      <c r="M16" s="37">
        <v>280.612611925576</v>
      </c>
      <c r="N16" s="36">
        <v>30830116.295400001</v>
      </c>
      <c r="O16" s="36">
        <v>79245949.626399994</v>
      </c>
      <c r="P16" s="36">
        <v>34120</v>
      </c>
      <c r="Q16" s="36">
        <v>38734</v>
      </c>
      <c r="R16" s="37">
        <v>-11.912015283730099</v>
      </c>
      <c r="S16" s="36">
        <v>15.931557749120801</v>
      </c>
      <c r="T16" s="36">
        <v>18.6970239402076</v>
      </c>
      <c r="U16" s="39">
        <v>-17.358416763981801</v>
      </c>
    </row>
    <row r="17" spans="1:21" ht="12" thickBot="1" x14ac:dyDescent="0.2">
      <c r="A17" s="70"/>
      <c r="B17" s="53" t="s">
        <v>15</v>
      </c>
      <c r="C17" s="54"/>
      <c r="D17" s="36">
        <v>493909.79599999997</v>
      </c>
      <c r="E17" s="36">
        <v>919243.18969999999</v>
      </c>
      <c r="F17" s="37">
        <v>53.730046796559897</v>
      </c>
      <c r="G17" s="36">
        <v>411346.9792</v>
      </c>
      <c r="H17" s="37">
        <v>20.071331740559</v>
      </c>
      <c r="I17" s="36">
        <v>48835.604899999998</v>
      </c>
      <c r="J17" s="37">
        <v>9.8875554393742</v>
      </c>
      <c r="K17" s="36">
        <v>53958.761899999998</v>
      </c>
      <c r="L17" s="37">
        <v>13.1175782559387</v>
      </c>
      <c r="M17" s="37">
        <v>-9.4945784884660003E-2</v>
      </c>
      <c r="N17" s="36">
        <v>35220138.253300004</v>
      </c>
      <c r="O17" s="36">
        <v>103255826.1337</v>
      </c>
      <c r="P17" s="36">
        <v>10548</v>
      </c>
      <c r="Q17" s="36">
        <v>11214</v>
      </c>
      <c r="R17" s="37">
        <v>-5.9390048154093096</v>
      </c>
      <c r="S17" s="36">
        <v>46.8249711793705</v>
      </c>
      <c r="T17" s="36">
        <v>42.140386186909197</v>
      </c>
      <c r="U17" s="39">
        <v>10.004458891210501</v>
      </c>
    </row>
    <row r="18" spans="1:21" ht="12" thickBot="1" x14ac:dyDescent="0.2">
      <c r="A18" s="70"/>
      <c r="B18" s="53" t="s">
        <v>16</v>
      </c>
      <c r="C18" s="54"/>
      <c r="D18" s="36">
        <v>1696022.7431999999</v>
      </c>
      <c r="E18" s="36">
        <v>1533042.6721999999</v>
      </c>
      <c r="F18" s="37">
        <v>110.63115032317501</v>
      </c>
      <c r="G18" s="36">
        <v>1350388.0326</v>
      </c>
      <c r="H18" s="37">
        <v>25.595214283299299</v>
      </c>
      <c r="I18" s="36">
        <v>232288.73910000001</v>
      </c>
      <c r="J18" s="37">
        <v>13.696086330878201</v>
      </c>
      <c r="K18" s="36">
        <v>172338.52970000001</v>
      </c>
      <c r="L18" s="37">
        <v>12.762148770541501</v>
      </c>
      <c r="M18" s="37">
        <v>0.34786306639820402</v>
      </c>
      <c r="N18" s="36">
        <v>71158820.971499994</v>
      </c>
      <c r="O18" s="36">
        <v>239293202.45140001</v>
      </c>
      <c r="P18" s="36">
        <v>75264</v>
      </c>
      <c r="Q18" s="36">
        <v>88338</v>
      </c>
      <c r="R18" s="37">
        <v>-14.799972831624</v>
      </c>
      <c r="S18" s="36">
        <v>22.5343157844388</v>
      </c>
      <c r="T18" s="36">
        <v>19.548429200344099</v>
      </c>
      <c r="U18" s="39">
        <v>13.250398248863499</v>
      </c>
    </row>
    <row r="19" spans="1:21" ht="12" thickBot="1" x14ac:dyDescent="0.2">
      <c r="A19" s="70"/>
      <c r="B19" s="53" t="s">
        <v>17</v>
      </c>
      <c r="C19" s="54"/>
      <c r="D19" s="36">
        <v>645494.98300000001</v>
      </c>
      <c r="E19" s="36">
        <v>619908.54989999998</v>
      </c>
      <c r="F19" s="37">
        <v>104.127452848348</v>
      </c>
      <c r="G19" s="36">
        <v>516835.20079999999</v>
      </c>
      <c r="H19" s="37">
        <v>24.893773102306099</v>
      </c>
      <c r="I19" s="36">
        <v>78739.789799999999</v>
      </c>
      <c r="J19" s="37">
        <v>12.198358139679</v>
      </c>
      <c r="K19" s="36">
        <v>70432.287700000001</v>
      </c>
      <c r="L19" s="37">
        <v>13.6276104241699</v>
      </c>
      <c r="M19" s="37">
        <v>0.117950195447081</v>
      </c>
      <c r="N19" s="36">
        <v>26932075.7423</v>
      </c>
      <c r="O19" s="36">
        <v>68526402.705200002</v>
      </c>
      <c r="P19" s="36">
        <v>16416</v>
      </c>
      <c r="Q19" s="36">
        <v>20297</v>
      </c>
      <c r="R19" s="37">
        <v>-19.121052372271802</v>
      </c>
      <c r="S19" s="36">
        <v>39.321088145711499</v>
      </c>
      <c r="T19" s="36">
        <v>61.227358412573302</v>
      </c>
      <c r="U19" s="39">
        <v>-55.711251391833599</v>
      </c>
    </row>
    <row r="20" spans="1:21" ht="12" thickBot="1" x14ac:dyDescent="0.2">
      <c r="A20" s="70"/>
      <c r="B20" s="53" t="s">
        <v>18</v>
      </c>
      <c r="C20" s="54"/>
      <c r="D20" s="36">
        <v>869871.25179999997</v>
      </c>
      <c r="E20" s="36">
        <v>1049636.5120000001</v>
      </c>
      <c r="F20" s="37">
        <v>82.873570217420195</v>
      </c>
      <c r="G20" s="36">
        <v>1208938.2889</v>
      </c>
      <c r="H20" s="37">
        <v>-28.046678661200598</v>
      </c>
      <c r="I20" s="36">
        <v>51285.773699999998</v>
      </c>
      <c r="J20" s="37">
        <v>5.8957890140495799</v>
      </c>
      <c r="K20" s="36">
        <v>-52903.4395</v>
      </c>
      <c r="L20" s="37">
        <v>-4.3760248133208099</v>
      </c>
      <c r="M20" s="37">
        <v>-1.9694222943670801</v>
      </c>
      <c r="N20" s="36">
        <v>29095635.873599999</v>
      </c>
      <c r="O20" s="36">
        <v>95948947.780699998</v>
      </c>
      <c r="P20" s="36">
        <v>36905</v>
      </c>
      <c r="Q20" s="36">
        <v>39705</v>
      </c>
      <c r="R20" s="37">
        <v>-7.0520085631532599</v>
      </c>
      <c r="S20" s="36">
        <v>23.5705528194012</v>
      </c>
      <c r="T20" s="36">
        <v>25.639139393023498</v>
      </c>
      <c r="U20" s="39">
        <v>-8.7761478887321793</v>
      </c>
    </row>
    <row r="21" spans="1:21" ht="12" thickBot="1" x14ac:dyDescent="0.2">
      <c r="A21" s="70"/>
      <c r="B21" s="53" t="s">
        <v>19</v>
      </c>
      <c r="C21" s="54"/>
      <c r="D21" s="36">
        <v>380177.69199999998</v>
      </c>
      <c r="E21" s="36">
        <v>286378.45140000002</v>
      </c>
      <c r="F21" s="37">
        <v>132.753595859412</v>
      </c>
      <c r="G21" s="36">
        <v>303980.11969999998</v>
      </c>
      <c r="H21" s="37">
        <v>25.066630138576102</v>
      </c>
      <c r="I21" s="36">
        <v>60479.764799999997</v>
      </c>
      <c r="J21" s="37">
        <v>15.9082886956976</v>
      </c>
      <c r="K21" s="36">
        <v>44211.138099999996</v>
      </c>
      <c r="L21" s="37">
        <v>14.5440886540976</v>
      </c>
      <c r="M21" s="37">
        <v>0.36797574998414301</v>
      </c>
      <c r="N21" s="36">
        <v>16203630.281500001</v>
      </c>
      <c r="O21" s="36">
        <v>39741385.1039</v>
      </c>
      <c r="P21" s="36">
        <v>34093</v>
      </c>
      <c r="Q21" s="36">
        <v>38108</v>
      </c>
      <c r="R21" s="37">
        <v>-10.5358454917603</v>
      </c>
      <c r="S21" s="36">
        <v>11.1511950253718</v>
      </c>
      <c r="T21" s="36">
        <v>11.115960081872601</v>
      </c>
      <c r="U21" s="39">
        <v>0.31597459661531002</v>
      </c>
    </row>
    <row r="22" spans="1:21" ht="12" thickBot="1" x14ac:dyDescent="0.2">
      <c r="A22" s="70"/>
      <c r="B22" s="53" t="s">
        <v>20</v>
      </c>
      <c r="C22" s="54"/>
      <c r="D22" s="36">
        <v>915749.71160000004</v>
      </c>
      <c r="E22" s="36">
        <v>731047.17110000004</v>
      </c>
      <c r="F22" s="37">
        <v>125.265475033859</v>
      </c>
      <c r="G22" s="36">
        <v>709538.53029999998</v>
      </c>
      <c r="H22" s="37">
        <v>29.062717878451501</v>
      </c>
      <c r="I22" s="36">
        <v>132309.84520000001</v>
      </c>
      <c r="J22" s="37">
        <v>14.4482540943232</v>
      </c>
      <c r="K22" s="36">
        <v>81066.170599999998</v>
      </c>
      <c r="L22" s="37">
        <v>11.4251963971181</v>
      </c>
      <c r="M22" s="37">
        <v>0.63212156465177904</v>
      </c>
      <c r="N22" s="36">
        <v>46521162.744099997</v>
      </c>
      <c r="O22" s="36">
        <v>104343485.17910001</v>
      </c>
      <c r="P22" s="36">
        <v>55718</v>
      </c>
      <c r="Q22" s="36">
        <v>68410</v>
      </c>
      <c r="R22" s="37">
        <v>-18.552843151586</v>
      </c>
      <c r="S22" s="36">
        <v>16.435437589288899</v>
      </c>
      <c r="T22" s="36">
        <v>16.458008707791301</v>
      </c>
      <c r="U22" s="39">
        <v>-0.13733202039626599</v>
      </c>
    </row>
    <row r="23" spans="1:21" ht="12" thickBot="1" x14ac:dyDescent="0.2">
      <c r="A23" s="70"/>
      <c r="B23" s="53" t="s">
        <v>21</v>
      </c>
      <c r="C23" s="54"/>
      <c r="D23" s="36">
        <v>2465202.5806</v>
      </c>
      <c r="E23" s="36">
        <v>2553238.1512000002</v>
      </c>
      <c r="F23" s="37">
        <v>96.552003166699393</v>
      </c>
      <c r="G23" s="36">
        <v>3099657.5858999998</v>
      </c>
      <c r="H23" s="37">
        <v>-20.46855137116</v>
      </c>
      <c r="I23" s="36">
        <v>125738.34910000001</v>
      </c>
      <c r="J23" s="37">
        <v>5.1005280494796796</v>
      </c>
      <c r="K23" s="36">
        <v>192302.5779</v>
      </c>
      <c r="L23" s="37">
        <v>6.2039942339038703</v>
      </c>
      <c r="M23" s="37">
        <v>-0.34614319541059002</v>
      </c>
      <c r="N23" s="36">
        <v>73834104.757799998</v>
      </c>
      <c r="O23" s="36">
        <v>185932160.36410001</v>
      </c>
      <c r="P23" s="36">
        <v>82855</v>
      </c>
      <c r="Q23" s="36">
        <v>95773</v>
      </c>
      <c r="R23" s="37">
        <v>-13.488143840122</v>
      </c>
      <c r="S23" s="36">
        <v>29.7532144179591</v>
      </c>
      <c r="T23" s="36">
        <v>30.550583303227398</v>
      </c>
      <c r="U23" s="39">
        <v>-2.67994198565331</v>
      </c>
    </row>
    <row r="24" spans="1:21" ht="12" thickBot="1" x14ac:dyDescent="0.2">
      <c r="A24" s="70"/>
      <c r="B24" s="53" t="s">
        <v>22</v>
      </c>
      <c r="C24" s="54"/>
      <c r="D24" s="36">
        <v>237395.27619999999</v>
      </c>
      <c r="E24" s="36">
        <v>217711.92739999999</v>
      </c>
      <c r="F24" s="37">
        <v>109.041006175025</v>
      </c>
      <c r="G24" s="36">
        <v>181854.3407</v>
      </c>
      <c r="H24" s="37">
        <v>30.541440631117101</v>
      </c>
      <c r="I24" s="36">
        <v>37624.841800000002</v>
      </c>
      <c r="J24" s="37">
        <v>15.8490271593702</v>
      </c>
      <c r="K24" s="36">
        <v>27642.8469</v>
      </c>
      <c r="L24" s="37">
        <v>15.2005428045304</v>
      </c>
      <c r="M24" s="37">
        <v>0.36110589246146002</v>
      </c>
      <c r="N24" s="36">
        <v>9023762.5819000006</v>
      </c>
      <c r="O24" s="36">
        <v>26283240.844099998</v>
      </c>
      <c r="P24" s="36">
        <v>25866</v>
      </c>
      <c r="Q24" s="36">
        <v>28462</v>
      </c>
      <c r="R24" s="37">
        <v>-9.1209331740566295</v>
      </c>
      <c r="S24" s="36">
        <v>9.1778889739426308</v>
      </c>
      <c r="T24" s="36">
        <v>8.6318544831705406</v>
      </c>
      <c r="U24" s="39">
        <v>5.9494562673655897</v>
      </c>
    </row>
    <row r="25" spans="1:21" ht="12" thickBot="1" x14ac:dyDescent="0.2">
      <c r="A25" s="70"/>
      <c r="B25" s="53" t="s">
        <v>23</v>
      </c>
      <c r="C25" s="54"/>
      <c r="D25" s="36">
        <v>240280.72769999999</v>
      </c>
      <c r="E25" s="36">
        <v>163263.14939999999</v>
      </c>
      <c r="F25" s="37">
        <v>147.173889872297</v>
      </c>
      <c r="G25" s="36">
        <v>125777.78049999999</v>
      </c>
      <c r="H25" s="37">
        <v>91.035910114505398</v>
      </c>
      <c r="I25" s="36">
        <v>19812.335899999998</v>
      </c>
      <c r="J25" s="37">
        <v>8.2454952128896899</v>
      </c>
      <c r="K25" s="36">
        <v>13190.4102</v>
      </c>
      <c r="L25" s="37">
        <v>10.487075020376899</v>
      </c>
      <c r="M25" s="37">
        <v>0.502025759593132</v>
      </c>
      <c r="N25" s="36">
        <v>8481064.2300000004</v>
      </c>
      <c r="O25" s="36">
        <v>29951575.563499998</v>
      </c>
      <c r="P25" s="36">
        <v>14393</v>
      </c>
      <c r="Q25" s="36">
        <v>16023</v>
      </c>
      <c r="R25" s="37">
        <v>-10.172876490045599</v>
      </c>
      <c r="S25" s="36">
        <v>16.694276919335799</v>
      </c>
      <c r="T25" s="36">
        <v>13.3699484865506</v>
      </c>
      <c r="U25" s="39">
        <v>19.912982448104</v>
      </c>
    </row>
    <row r="26" spans="1:21" ht="12" thickBot="1" x14ac:dyDescent="0.2">
      <c r="A26" s="70"/>
      <c r="B26" s="53" t="s">
        <v>24</v>
      </c>
      <c r="C26" s="54"/>
      <c r="D26" s="36">
        <v>557827.06000000006</v>
      </c>
      <c r="E26" s="36">
        <v>620106.13410000002</v>
      </c>
      <c r="F26" s="37">
        <v>89.956707299728706</v>
      </c>
      <c r="G26" s="36">
        <v>342480.89789999998</v>
      </c>
      <c r="H26" s="37">
        <v>62.8782987373732</v>
      </c>
      <c r="I26" s="36">
        <v>80620.322700000004</v>
      </c>
      <c r="J26" s="37">
        <v>14.4525657647372</v>
      </c>
      <c r="K26" s="36">
        <v>60681.8024</v>
      </c>
      <c r="L26" s="37">
        <v>17.718302764354</v>
      </c>
      <c r="M26" s="37">
        <v>0.32857495182114099</v>
      </c>
      <c r="N26" s="36">
        <v>12933081.538799999</v>
      </c>
      <c r="O26" s="36">
        <v>52617152.186999999</v>
      </c>
      <c r="P26" s="36">
        <v>35182</v>
      </c>
      <c r="Q26" s="36">
        <v>42900</v>
      </c>
      <c r="R26" s="37">
        <v>-17.990675990675999</v>
      </c>
      <c r="S26" s="36">
        <v>15.8554675686431</v>
      </c>
      <c r="T26" s="36">
        <v>12.4541158951049</v>
      </c>
      <c r="U26" s="39">
        <v>21.452231911879601</v>
      </c>
    </row>
    <row r="27" spans="1:21" ht="12" thickBot="1" x14ac:dyDescent="0.2">
      <c r="A27" s="70"/>
      <c r="B27" s="53" t="s">
        <v>25</v>
      </c>
      <c r="C27" s="54"/>
      <c r="D27" s="36">
        <v>235148.72150000001</v>
      </c>
      <c r="E27" s="36">
        <v>294859.68400000001</v>
      </c>
      <c r="F27" s="37">
        <v>79.749363598992403</v>
      </c>
      <c r="G27" s="36">
        <v>177038.0673</v>
      </c>
      <c r="H27" s="37">
        <v>32.823818677103198</v>
      </c>
      <c r="I27" s="36">
        <v>65859.264599999995</v>
      </c>
      <c r="J27" s="37">
        <v>28.0074942274351</v>
      </c>
      <c r="K27" s="36">
        <v>50136.11</v>
      </c>
      <c r="L27" s="37">
        <v>28.319395237772099</v>
      </c>
      <c r="M27" s="37">
        <v>0.31360938453342302</v>
      </c>
      <c r="N27" s="36">
        <v>7259223.6224999996</v>
      </c>
      <c r="O27" s="36">
        <v>18411885.334899999</v>
      </c>
      <c r="P27" s="36">
        <v>33679</v>
      </c>
      <c r="Q27" s="36">
        <v>38652</v>
      </c>
      <c r="R27" s="37">
        <v>-12.866087136499999</v>
      </c>
      <c r="S27" s="36">
        <v>6.9820577065827401</v>
      </c>
      <c r="T27" s="36">
        <v>7.32718335144365</v>
      </c>
      <c r="U27" s="39">
        <v>-4.9430362704611603</v>
      </c>
    </row>
    <row r="28" spans="1:21" ht="12" thickBot="1" x14ac:dyDescent="0.2">
      <c r="A28" s="70"/>
      <c r="B28" s="53" t="s">
        <v>26</v>
      </c>
      <c r="C28" s="54"/>
      <c r="D28" s="36">
        <v>751409.93929999997</v>
      </c>
      <c r="E28" s="36">
        <v>1025384.7241</v>
      </c>
      <c r="F28" s="37">
        <v>73.280781509547793</v>
      </c>
      <c r="G28" s="36">
        <v>423284.5135</v>
      </c>
      <c r="H28" s="37">
        <v>77.518882769142493</v>
      </c>
      <c r="I28" s="36">
        <v>16929.345099999999</v>
      </c>
      <c r="J28" s="37">
        <v>2.2530105358695498</v>
      </c>
      <c r="K28" s="36">
        <v>16361.053400000001</v>
      </c>
      <c r="L28" s="37">
        <v>3.8652615151723499</v>
      </c>
      <c r="M28" s="37">
        <v>3.4734419973227001E-2</v>
      </c>
      <c r="N28" s="36">
        <v>19287572.405099999</v>
      </c>
      <c r="O28" s="36">
        <v>70539974.131799996</v>
      </c>
      <c r="P28" s="36">
        <v>37953</v>
      </c>
      <c r="Q28" s="36">
        <v>40456</v>
      </c>
      <c r="R28" s="37">
        <v>-6.1869685584338603</v>
      </c>
      <c r="S28" s="36">
        <v>19.798433306985</v>
      </c>
      <c r="T28" s="36">
        <v>18.4003412373937</v>
      </c>
      <c r="U28" s="39">
        <v>7.0616298164259002</v>
      </c>
    </row>
    <row r="29" spans="1:21" ht="12" thickBot="1" x14ac:dyDescent="0.2">
      <c r="A29" s="70"/>
      <c r="B29" s="53" t="s">
        <v>27</v>
      </c>
      <c r="C29" s="54"/>
      <c r="D29" s="36">
        <v>689122.67520000006</v>
      </c>
      <c r="E29" s="36">
        <v>643960.98190000001</v>
      </c>
      <c r="F29" s="37">
        <v>107.01311019912301</v>
      </c>
      <c r="G29" s="36">
        <v>390745.46130000002</v>
      </c>
      <c r="H29" s="37">
        <v>76.361018476659197</v>
      </c>
      <c r="I29" s="36">
        <v>74477.941500000001</v>
      </c>
      <c r="J29" s="37">
        <v>10.807646327757899</v>
      </c>
      <c r="K29" s="36">
        <v>58258.151299999998</v>
      </c>
      <c r="L29" s="37">
        <v>14.9094889307675</v>
      </c>
      <c r="M29" s="37">
        <v>0.27841237385780199</v>
      </c>
      <c r="N29" s="36">
        <v>19470062.6664</v>
      </c>
      <c r="O29" s="36">
        <v>44475554.673299998</v>
      </c>
      <c r="P29" s="36">
        <v>79452</v>
      </c>
      <c r="Q29" s="36">
        <v>90826</v>
      </c>
      <c r="R29" s="37">
        <v>-12.5228458811354</v>
      </c>
      <c r="S29" s="36">
        <v>8.6734465488596904</v>
      </c>
      <c r="T29" s="36">
        <v>7.1569273996432701</v>
      </c>
      <c r="U29" s="39">
        <v>17.4846197607086</v>
      </c>
    </row>
    <row r="30" spans="1:21" ht="12" thickBot="1" x14ac:dyDescent="0.2">
      <c r="A30" s="70"/>
      <c r="B30" s="53" t="s">
        <v>28</v>
      </c>
      <c r="C30" s="54"/>
      <c r="D30" s="36">
        <v>799614.91240000003</v>
      </c>
      <c r="E30" s="36">
        <v>1039548.9878999999</v>
      </c>
      <c r="F30" s="37">
        <v>76.919406560657393</v>
      </c>
      <c r="G30" s="36">
        <v>797708.95479999995</v>
      </c>
      <c r="H30" s="37">
        <v>0.23892894626937899</v>
      </c>
      <c r="I30" s="36">
        <v>73641.186000000002</v>
      </c>
      <c r="J30" s="37">
        <v>9.2095813694832191</v>
      </c>
      <c r="K30" s="36">
        <v>68173.246599999999</v>
      </c>
      <c r="L30" s="37">
        <v>8.5461302884699695</v>
      </c>
      <c r="M30" s="37">
        <v>8.0206527819962001E-2</v>
      </c>
      <c r="N30" s="36">
        <v>24914548.020799998</v>
      </c>
      <c r="O30" s="36">
        <v>78103476.018199995</v>
      </c>
      <c r="P30" s="36">
        <v>52336</v>
      </c>
      <c r="Q30" s="36">
        <v>62109</v>
      </c>
      <c r="R30" s="37">
        <v>-15.735239659308601</v>
      </c>
      <c r="S30" s="36">
        <v>15.278487320391299</v>
      </c>
      <c r="T30" s="36">
        <v>15.7136877521776</v>
      </c>
      <c r="U30" s="39">
        <v>-2.8484523543470699</v>
      </c>
    </row>
    <row r="31" spans="1:21" ht="12" thickBot="1" x14ac:dyDescent="0.2">
      <c r="A31" s="70"/>
      <c r="B31" s="53" t="s">
        <v>29</v>
      </c>
      <c r="C31" s="54"/>
      <c r="D31" s="36">
        <v>701386.00639999995</v>
      </c>
      <c r="E31" s="36">
        <v>891809.79480000003</v>
      </c>
      <c r="F31" s="37">
        <v>78.647488566471196</v>
      </c>
      <c r="G31" s="36">
        <v>1459753.534</v>
      </c>
      <c r="H31" s="37">
        <v>-51.951751438609598</v>
      </c>
      <c r="I31" s="36">
        <v>35685.138400000003</v>
      </c>
      <c r="J31" s="37">
        <v>5.0878030177934299</v>
      </c>
      <c r="K31" s="36">
        <v>-50593.2359</v>
      </c>
      <c r="L31" s="37">
        <v>-3.4658752126028398</v>
      </c>
      <c r="M31" s="37">
        <v>-1.70533417689537</v>
      </c>
      <c r="N31" s="36">
        <v>14314674.6175</v>
      </c>
      <c r="O31" s="36">
        <v>81444123.974199995</v>
      </c>
      <c r="P31" s="36">
        <v>25671</v>
      </c>
      <c r="Q31" s="36">
        <v>28871</v>
      </c>
      <c r="R31" s="37">
        <v>-11.083786498562599</v>
      </c>
      <c r="S31" s="36">
        <v>27.3221146975186</v>
      </c>
      <c r="T31" s="36">
        <v>27.3588220082436</v>
      </c>
      <c r="U31" s="39">
        <v>-0.13435018164349499</v>
      </c>
    </row>
    <row r="32" spans="1:21" ht="12" thickBot="1" x14ac:dyDescent="0.2">
      <c r="A32" s="70"/>
      <c r="B32" s="53" t="s">
        <v>30</v>
      </c>
      <c r="C32" s="54"/>
      <c r="D32" s="36">
        <v>149760.7531</v>
      </c>
      <c r="E32" s="36">
        <v>203563.62880000001</v>
      </c>
      <c r="F32" s="37">
        <v>73.569504524376001</v>
      </c>
      <c r="G32" s="36">
        <v>105714.3389</v>
      </c>
      <c r="H32" s="37">
        <v>41.6655059836921</v>
      </c>
      <c r="I32" s="36">
        <v>42956.931900000003</v>
      </c>
      <c r="J32" s="37">
        <v>28.6837045159063</v>
      </c>
      <c r="K32" s="36">
        <v>25015.893700000001</v>
      </c>
      <c r="L32" s="37">
        <v>23.663671324344801</v>
      </c>
      <c r="M32" s="37">
        <v>0.71718557870271105</v>
      </c>
      <c r="N32" s="36">
        <v>5388528.7736999998</v>
      </c>
      <c r="O32" s="36">
        <v>11196178.9811</v>
      </c>
      <c r="P32" s="36">
        <v>31486</v>
      </c>
      <c r="Q32" s="36">
        <v>31567</v>
      </c>
      <c r="R32" s="37">
        <v>-0.25659707922830499</v>
      </c>
      <c r="S32" s="36">
        <v>4.7564235882614501</v>
      </c>
      <c r="T32" s="36">
        <v>5.2132066936991199</v>
      </c>
      <c r="U32" s="39">
        <v>-9.6034992880991297</v>
      </c>
    </row>
    <row r="33" spans="1:21" ht="12" thickBot="1" x14ac:dyDescent="0.2">
      <c r="A33" s="70"/>
      <c r="B33" s="53" t="s">
        <v>31</v>
      </c>
      <c r="C33" s="54"/>
      <c r="D33" s="36">
        <v>-143.96940000000001</v>
      </c>
      <c r="E33" s="38"/>
      <c r="F33" s="38"/>
      <c r="G33" s="36">
        <v>-37.008099999999999</v>
      </c>
      <c r="H33" s="37">
        <v>289.021322359159</v>
      </c>
      <c r="I33" s="36">
        <v>-6.8059000000000003</v>
      </c>
      <c r="J33" s="37">
        <v>4.72732400079461</v>
      </c>
      <c r="K33" s="36">
        <v>-34.529899999999998</v>
      </c>
      <c r="L33" s="37">
        <v>93.303628124653798</v>
      </c>
      <c r="M33" s="37">
        <v>-0.80289835765524997</v>
      </c>
      <c r="N33" s="36">
        <v>1539.5355999999999</v>
      </c>
      <c r="O33" s="36">
        <v>3168.4418000000001</v>
      </c>
      <c r="P33" s="36">
        <v>12</v>
      </c>
      <c r="Q33" s="36">
        <v>4</v>
      </c>
      <c r="R33" s="37">
        <v>200</v>
      </c>
      <c r="S33" s="36">
        <v>-11.997450000000001</v>
      </c>
      <c r="T33" s="36">
        <v>-18.3675</v>
      </c>
      <c r="U33" s="39">
        <v>-53.095032694447603</v>
      </c>
    </row>
    <row r="34" spans="1:21" ht="12" thickBot="1" x14ac:dyDescent="0.2">
      <c r="A34" s="70"/>
      <c r="B34" s="53" t="s">
        <v>40</v>
      </c>
      <c r="C34" s="54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6">
        <v>3</v>
      </c>
      <c r="O34" s="36">
        <v>3</v>
      </c>
      <c r="P34" s="38"/>
      <c r="Q34" s="38"/>
      <c r="R34" s="38"/>
      <c r="S34" s="38"/>
      <c r="T34" s="38"/>
      <c r="U34" s="40"/>
    </row>
    <row r="35" spans="1:21" ht="12" thickBot="1" x14ac:dyDescent="0.2">
      <c r="A35" s="70"/>
      <c r="B35" s="53" t="s">
        <v>32</v>
      </c>
      <c r="C35" s="54"/>
      <c r="D35" s="36">
        <v>91786.882400000002</v>
      </c>
      <c r="E35" s="36">
        <v>110482.8953</v>
      </c>
      <c r="F35" s="37">
        <v>83.077911880174995</v>
      </c>
      <c r="G35" s="36">
        <v>61007.6325</v>
      </c>
      <c r="H35" s="37">
        <v>50.4514740840009</v>
      </c>
      <c r="I35" s="36">
        <v>6860.1333999999997</v>
      </c>
      <c r="J35" s="37">
        <v>7.4739801817258398</v>
      </c>
      <c r="K35" s="36">
        <v>4978.8536999999997</v>
      </c>
      <c r="L35" s="37">
        <v>8.1610341132316506</v>
      </c>
      <c r="M35" s="37">
        <v>0.37785398273502202</v>
      </c>
      <c r="N35" s="36">
        <v>3249744.7598000001</v>
      </c>
      <c r="O35" s="36">
        <v>17094020.122400001</v>
      </c>
      <c r="P35" s="36">
        <v>6302</v>
      </c>
      <c r="Q35" s="36">
        <v>6989</v>
      </c>
      <c r="R35" s="37">
        <v>-9.8297324366862195</v>
      </c>
      <c r="S35" s="36">
        <v>14.5647226912091</v>
      </c>
      <c r="T35" s="36">
        <v>13.7177530118758</v>
      </c>
      <c r="U35" s="39">
        <v>5.8152132195729402</v>
      </c>
    </row>
    <row r="36" spans="1:21" ht="12" thickBot="1" x14ac:dyDescent="0.2">
      <c r="A36" s="70"/>
      <c r="B36" s="53" t="s">
        <v>41</v>
      </c>
      <c r="C36" s="54"/>
      <c r="D36" s="38"/>
      <c r="E36" s="36">
        <v>469914.52500000002</v>
      </c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40"/>
    </row>
    <row r="37" spans="1:21" ht="12" thickBot="1" x14ac:dyDescent="0.2">
      <c r="A37" s="70"/>
      <c r="B37" s="53" t="s">
        <v>42</v>
      </c>
      <c r="C37" s="54"/>
      <c r="D37" s="38"/>
      <c r="E37" s="36">
        <v>73646.865699999995</v>
      </c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40"/>
    </row>
    <row r="38" spans="1:21" ht="12" thickBot="1" x14ac:dyDescent="0.2">
      <c r="A38" s="70"/>
      <c r="B38" s="53" t="s">
        <v>43</v>
      </c>
      <c r="C38" s="54"/>
      <c r="D38" s="38"/>
      <c r="E38" s="36">
        <v>207046.80660000001</v>
      </c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40"/>
    </row>
    <row r="39" spans="1:21" ht="12" thickBot="1" x14ac:dyDescent="0.2">
      <c r="A39" s="70"/>
      <c r="B39" s="53" t="s">
        <v>33</v>
      </c>
      <c r="C39" s="54"/>
      <c r="D39" s="36">
        <v>263970.94</v>
      </c>
      <c r="E39" s="36">
        <v>372656.5098</v>
      </c>
      <c r="F39" s="37">
        <v>70.834919841241998</v>
      </c>
      <c r="G39" s="36">
        <v>393502.56599999999</v>
      </c>
      <c r="H39" s="37">
        <v>-32.917606438175</v>
      </c>
      <c r="I39" s="36">
        <v>13672.924499999999</v>
      </c>
      <c r="J39" s="37">
        <v>5.1797082284890896</v>
      </c>
      <c r="K39" s="36">
        <v>20893.044900000001</v>
      </c>
      <c r="L39" s="37">
        <v>5.30950664753734</v>
      </c>
      <c r="M39" s="37">
        <v>-0.34557530673760201</v>
      </c>
      <c r="N39" s="36">
        <v>10168162.130000001</v>
      </c>
      <c r="O39" s="36">
        <v>22715343.477899998</v>
      </c>
      <c r="P39" s="36">
        <v>430</v>
      </c>
      <c r="Q39" s="36">
        <v>439</v>
      </c>
      <c r="R39" s="37">
        <v>-2.0501138952164002</v>
      </c>
      <c r="S39" s="36">
        <v>613.88590697674397</v>
      </c>
      <c r="T39" s="36">
        <v>624.18366970387297</v>
      </c>
      <c r="U39" s="39">
        <v>-1.6774717598327999</v>
      </c>
    </row>
    <row r="40" spans="1:21" ht="12" thickBot="1" x14ac:dyDescent="0.2">
      <c r="A40" s="70"/>
      <c r="B40" s="53" t="s">
        <v>34</v>
      </c>
      <c r="C40" s="54"/>
      <c r="D40" s="36">
        <v>468856.94260000001</v>
      </c>
      <c r="E40" s="36">
        <v>419378.31640000001</v>
      </c>
      <c r="F40" s="37">
        <v>111.798088805528</v>
      </c>
      <c r="G40" s="36">
        <v>499168.15759999998</v>
      </c>
      <c r="H40" s="37">
        <v>-6.0723454688568896</v>
      </c>
      <c r="I40" s="36">
        <v>35377.915699999998</v>
      </c>
      <c r="J40" s="37">
        <v>7.5455672051724898</v>
      </c>
      <c r="K40" s="36">
        <v>43025.288099999998</v>
      </c>
      <c r="L40" s="37">
        <v>8.6193975807402303</v>
      </c>
      <c r="M40" s="37">
        <v>-0.177741340911556</v>
      </c>
      <c r="N40" s="36">
        <v>16825264.7608</v>
      </c>
      <c r="O40" s="36">
        <v>47416566.688500002</v>
      </c>
      <c r="P40" s="36">
        <v>2395</v>
      </c>
      <c r="Q40" s="36">
        <v>2799</v>
      </c>
      <c r="R40" s="37">
        <v>-14.4337263308324</v>
      </c>
      <c r="S40" s="36">
        <v>195.76490296450899</v>
      </c>
      <c r="T40" s="36">
        <v>184.98960214362299</v>
      </c>
      <c r="U40" s="39">
        <v>5.5042046136534202</v>
      </c>
    </row>
    <row r="41" spans="1:21" ht="12" thickBot="1" x14ac:dyDescent="0.2">
      <c r="A41" s="70"/>
      <c r="B41" s="53" t="s">
        <v>44</v>
      </c>
      <c r="C41" s="54"/>
      <c r="D41" s="38"/>
      <c r="E41" s="36">
        <v>177587.2286</v>
      </c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40"/>
    </row>
    <row r="42" spans="1:21" ht="12" thickBot="1" x14ac:dyDescent="0.2">
      <c r="A42" s="70"/>
      <c r="B42" s="53" t="s">
        <v>45</v>
      </c>
      <c r="C42" s="54"/>
      <c r="D42" s="38"/>
      <c r="E42" s="36">
        <v>66066.021399999998</v>
      </c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40"/>
    </row>
    <row r="43" spans="1:21" ht="12" thickBot="1" x14ac:dyDescent="0.2">
      <c r="A43" s="71"/>
      <c r="B43" s="53" t="s">
        <v>35</v>
      </c>
      <c r="C43" s="54"/>
      <c r="D43" s="41">
        <v>11234.1515</v>
      </c>
      <c r="E43" s="41">
        <v>0</v>
      </c>
      <c r="F43" s="42"/>
      <c r="G43" s="41">
        <v>74890.784100000004</v>
      </c>
      <c r="H43" s="43">
        <v>-84.999287115222003</v>
      </c>
      <c r="I43" s="41">
        <v>1097.42</v>
      </c>
      <c r="J43" s="43">
        <v>9.7686060224485995</v>
      </c>
      <c r="K43" s="41">
        <v>6631.3114999999998</v>
      </c>
      <c r="L43" s="43">
        <v>8.8546429039190695</v>
      </c>
      <c r="M43" s="43">
        <v>-0.83450935761349798</v>
      </c>
      <c r="N43" s="41">
        <v>1126988.7313000001</v>
      </c>
      <c r="O43" s="41">
        <v>3461380.7171999998</v>
      </c>
      <c r="P43" s="41">
        <v>37</v>
      </c>
      <c r="Q43" s="41">
        <v>46</v>
      </c>
      <c r="R43" s="43">
        <v>-19.565217391304301</v>
      </c>
      <c r="S43" s="41">
        <v>303.62571621621601</v>
      </c>
      <c r="T43" s="41">
        <v>681.45800652173898</v>
      </c>
      <c r="U43" s="44">
        <v>-124.440147894608</v>
      </c>
    </row>
  </sheetData>
  <mergeCells count="41">
    <mergeCell ref="A1:U4"/>
    <mergeCell ref="W1:W4"/>
    <mergeCell ref="B6:C6"/>
    <mergeCell ref="A7:C7"/>
    <mergeCell ref="A8:A43"/>
    <mergeCell ref="B8:C8"/>
    <mergeCell ref="B9:C9"/>
    <mergeCell ref="B10:C10"/>
    <mergeCell ref="B11:C11"/>
    <mergeCell ref="B12:C12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31:C31"/>
    <mergeCell ref="B32:C32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33:C33"/>
    <mergeCell ref="B34:C34"/>
    <mergeCell ref="B35:C35"/>
    <mergeCell ref="B43:C43"/>
    <mergeCell ref="B37:C37"/>
    <mergeCell ref="B38:C38"/>
    <mergeCell ref="B39:C39"/>
    <mergeCell ref="B40:C40"/>
    <mergeCell ref="B41:C41"/>
    <mergeCell ref="B42:C42"/>
    <mergeCell ref="B36:C36"/>
  </mergeCells>
  <phoneticPr fontId="2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A2" sqref="A2:H31"/>
    </sheetView>
  </sheetViews>
  <sheetFormatPr defaultRowHeight="13.5" x14ac:dyDescent="0.15"/>
  <cols>
    <col min="1" max="1" width="3.625" style="28" customWidth="1"/>
    <col min="2" max="2" width="5.75" style="29" customWidth="1"/>
    <col min="3" max="3" width="9" style="28"/>
    <col min="4" max="5" width="12" style="28" customWidth="1"/>
    <col min="6" max="6" width="12.625" style="28" customWidth="1"/>
    <col min="7" max="7" width="12" style="28" customWidth="1"/>
    <col min="8" max="8" width="14" style="28" customWidth="1"/>
    <col min="9" max="256" width="9" style="3"/>
    <col min="257" max="257" width="3.625" style="3" customWidth="1"/>
    <col min="258" max="258" width="5.75" style="3" customWidth="1"/>
    <col min="259" max="259" width="9" style="3"/>
    <col min="260" max="261" width="12" style="3" customWidth="1"/>
    <col min="262" max="262" width="12.625" style="3" customWidth="1"/>
    <col min="263" max="263" width="12" style="3" customWidth="1"/>
    <col min="264" max="264" width="14" style="3" customWidth="1"/>
    <col min="265" max="512" width="9" style="3"/>
    <col min="513" max="513" width="3.625" style="3" customWidth="1"/>
    <col min="514" max="514" width="5.75" style="3" customWidth="1"/>
    <col min="515" max="515" width="9" style="3"/>
    <col min="516" max="517" width="12" style="3" customWidth="1"/>
    <col min="518" max="518" width="12.625" style="3" customWidth="1"/>
    <col min="519" max="519" width="12" style="3" customWidth="1"/>
    <col min="520" max="520" width="14" style="3" customWidth="1"/>
    <col min="521" max="768" width="9" style="3"/>
    <col min="769" max="769" width="3.625" style="3" customWidth="1"/>
    <col min="770" max="770" width="5.75" style="3" customWidth="1"/>
    <col min="771" max="771" width="9" style="3"/>
    <col min="772" max="773" width="12" style="3" customWidth="1"/>
    <col min="774" max="774" width="12.625" style="3" customWidth="1"/>
    <col min="775" max="775" width="12" style="3" customWidth="1"/>
    <col min="776" max="776" width="14" style="3" customWidth="1"/>
    <col min="777" max="1024" width="9" style="3"/>
    <col min="1025" max="1025" width="3.625" style="3" customWidth="1"/>
    <col min="1026" max="1026" width="5.75" style="3" customWidth="1"/>
    <col min="1027" max="1027" width="9" style="3"/>
    <col min="1028" max="1029" width="12" style="3" customWidth="1"/>
    <col min="1030" max="1030" width="12.625" style="3" customWidth="1"/>
    <col min="1031" max="1031" width="12" style="3" customWidth="1"/>
    <col min="1032" max="1032" width="14" style="3" customWidth="1"/>
    <col min="1033" max="1280" width="9" style="3"/>
    <col min="1281" max="1281" width="3.625" style="3" customWidth="1"/>
    <col min="1282" max="1282" width="5.75" style="3" customWidth="1"/>
    <col min="1283" max="1283" width="9" style="3"/>
    <col min="1284" max="1285" width="12" style="3" customWidth="1"/>
    <col min="1286" max="1286" width="12.625" style="3" customWidth="1"/>
    <col min="1287" max="1287" width="12" style="3" customWidth="1"/>
    <col min="1288" max="1288" width="14" style="3" customWidth="1"/>
    <col min="1289" max="1536" width="9" style="3"/>
    <col min="1537" max="1537" width="3.625" style="3" customWidth="1"/>
    <col min="1538" max="1538" width="5.75" style="3" customWidth="1"/>
    <col min="1539" max="1539" width="9" style="3"/>
    <col min="1540" max="1541" width="12" style="3" customWidth="1"/>
    <col min="1542" max="1542" width="12.625" style="3" customWidth="1"/>
    <col min="1543" max="1543" width="12" style="3" customWidth="1"/>
    <col min="1544" max="1544" width="14" style="3" customWidth="1"/>
    <col min="1545" max="1792" width="9" style="3"/>
    <col min="1793" max="1793" width="3.625" style="3" customWidth="1"/>
    <col min="1794" max="1794" width="5.75" style="3" customWidth="1"/>
    <col min="1795" max="1795" width="9" style="3"/>
    <col min="1796" max="1797" width="12" style="3" customWidth="1"/>
    <col min="1798" max="1798" width="12.625" style="3" customWidth="1"/>
    <col min="1799" max="1799" width="12" style="3" customWidth="1"/>
    <col min="1800" max="1800" width="14" style="3" customWidth="1"/>
    <col min="1801" max="2048" width="9" style="3"/>
    <col min="2049" max="2049" width="3.625" style="3" customWidth="1"/>
    <col min="2050" max="2050" width="5.75" style="3" customWidth="1"/>
    <col min="2051" max="2051" width="9" style="3"/>
    <col min="2052" max="2053" width="12" style="3" customWidth="1"/>
    <col min="2054" max="2054" width="12.625" style="3" customWidth="1"/>
    <col min="2055" max="2055" width="12" style="3" customWidth="1"/>
    <col min="2056" max="2056" width="14" style="3" customWidth="1"/>
    <col min="2057" max="2304" width="9" style="3"/>
    <col min="2305" max="2305" width="3.625" style="3" customWidth="1"/>
    <col min="2306" max="2306" width="5.75" style="3" customWidth="1"/>
    <col min="2307" max="2307" width="9" style="3"/>
    <col min="2308" max="2309" width="12" style="3" customWidth="1"/>
    <col min="2310" max="2310" width="12.625" style="3" customWidth="1"/>
    <col min="2311" max="2311" width="12" style="3" customWidth="1"/>
    <col min="2312" max="2312" width="14" style="3" customWidth="1"/>
    <col min="2313" max="2560" width="9" style="3"/>
    <col min="2561" max="2561" width="3.625" style="3" customWidth="1"/>
    <col min="2562" max="2562" width="5.75" style="3" customWidth="1"/>
    <col min="2563" max="2563" width="9" style="3"/>
    <col min="2564" max="2565" width="12" style="3" customWidth="1"/>
    <col min="2566" max="2566" width="12.625" style="3" customWidth="1"/>
    <col min="2567" max="2567" width="12" style="3" customWidth="1"/>
    <col min="2568" max="2568" width="14" style="3" customWidth="1"/>
    <col min="2569" max="2816" width="9" style="3"/>
    <col min="2817" max="2817" width="3.625" style="3" customWidth="1"/>
    <col min="2818" max="2818" width="5.75" style="3" customWidth="1"/>
    <col min="2819" max="2819" width="9" style="3"/>
    <col min="2820" max="2821" width="12" style="3" customWidth="1"/>
    <col min="2822" max="2822" width="12.625" style="3" customWidth="1"/>
    <col min="2823" max="2823" width="12" style="3" customWidth="1"/>
    <col min="2824" max="2824" width="14" style="3" customWidth="1"/>
    <col min="2825" max="3072" width="9" style="3"/>
    <col min="3073" max="3073" width="3.625" style="3" customWidth="1"/>
    <col min="3074" max="3074" width="5.75" style="3" customWidth="1"/>
    <col min="3075" max="3075" width="9" style="3"/>
    <col min="3076" max="3077" width="12" style="3" customWidth="1"/>
    <col min="3078" max="3078" width="12.625" style="3" customWidth="1"/>
    <col min="3079" max="3079" width="12" style="3" customWidth="1"/>
    <col min="3080" max="3080" width="14" style="3" customWidth="1"/>
    <col min="3081" max="3328" width="9" style="3"/>
    <col min="3329" max="3329" width="3.625" style="3" customWidth="1"/>
    <col min="3330" max="3330" width="5.75" style="3" customWidth="1"/>
    <col min="3331" max="3331" width="9" style="3"/>
    <col min="3332" max="3333" width="12" style="3" customWidth="1"/>
    <col min="3334" max="3334" width="12.625" style="3" customWidth="1"/>
    <col min="3335" max="3335" width="12" style="3" customWidth="1"/>
    <col min="3336" max="3336" width="14" style="3" customWidth="1"/>
    <col min="3337" max="3584" width="9" style="3"/>
    <col min="3585" max="3585" width="3.625" style="3" customWidth="1"/>
    <col min="3586" max="3586" width="5.75" style="3" customWidth="1"/>
    <col min="3587" max="3587" width="9" style="3"/>
    <col min="3588" max="3589" width="12" style="3" customWidth="1"/>
    <col min="3590" max="3590" width="12.625" style="3" customWidth="1"/>
    <col min="3591" max="3591" width="12" style="3" customWidth="1"/>
    <col min="3592" max="3592" width="14" style="3" customWidth="1"/>
    <col min="3593" max="3840" width="9" style="3"/>
    <col min="3841" max="3841" width="3.625" style="3" customWidth="1"/>
    <col min="3842" max="3842" width="5.75" style="3" customWidth="1"/>
    <col min="3843" max="3843" width="9" style="3"/>
    <col min="3844" max="3845" width="12" style="3" customWidth="1"/>
    <col min="3846" max="3846" width="12.625" style="3" customWidth="1"/>
    <col min="3847" max="3847" width="12" style="3" customWidth="1"/>
    <col min="3848" max="3848" width="14" style="3" customWidth="1"/>
    <col min="3849" max="4096" width="9" style="3"/>
    <col min="4097" max="4097" width="3.625" style="3" customWidth="1"/>
    <col min="4098" max="4098" width="5.75" style="3" customWidth="1"/>
    <col min="4099" max="4099" width="9" style="3"/>
    <col min="4100" max="4101" width="12" style="3" customWidth="1"/>
    <col min="4102" max="4102" width="12.625" style="3" customWidth="1"/>
    <col min="4103" max="4103" width="12" style="3" customWidth="1"/>
    <col min="4104" max="4104" width="14" style="3" customWidth="1"/>
    <col min="4105" max="4352" width="9" style="3"/>
    <col min="4353" max="4353" width="3.625" style="3" customWidth="1"/>
    <col min="4354" max="4354" width="5.75" style="3" customWidth="1"/>
    <col min="4355" max="4355" width="9" style="3"/>
    <col min="4356" max="4357" width="12" style="3" customWidth="1"/>
    <col min="4358" max="4358" width="12.625" style="3" customWidth="1"/>
    <col min="4359" max="4359" width="12" style="3" customWidth="1"/>
    <col min="4360" max="4360" width="14" style="3" customWidth="1"/>
    <col min="4361" max="4608" width="9" style="3"/>
    <col min="4609" max="4609" width="3.625" style="3" customWidth="1"/>
    <col min="4610" max="4610" width="5.75" style="3" customWidth="1"/>
    <col min="4611" max="4611" width="9" style="3"/>
    <col min="4612" max="4613" width="12" style="3" customWidth="1"/>
    <col min="4614" max="4614" width="12.625" style="3" customWidth="1"/>
    <col min="4615" max="4615" width="12" style="3" customWidth="1"/>
    <col min="4616" max="4616" width="14" style="3" customWidth="1"/>
    <col min="4617" max="4864" width="9" style="3"/>
    <col min="4865" max="4865" width="3.625" style="3" customWidth="1"/>
    <col min="4866" max="4866" width="5.75" style="3" customWidth="1"/>
    <col min="4867" max="4867" width="9" style="3"/>
    <col min="4868" max="4869" width="12" style="3" customWidth="1"/>
    <col min="4870" max="4870" width="12.625" style="3" customWidth="1"/>
    <col min="4871" max="4871" width="12" style="3" customWidth="1"/>
    <col min="4872" max="4872" width="14" style="3" customWidth="1"/>
    <col min="4873" max="5120" width="9" style="3"/>
    <col min="5121" max="5121" width="3.625" style="3" customWidth="1"/>
    <col min="5122" max="5122" width="5.75" style="3" customWidth="1"/>
    <col min="5123" max="5123" width="9" style="3"/>
    <col min="5124" max="5125" width="12" style="3" customWidth="1"/>
    <col min="5126" max="5126" width="12.625" style="3" customWidth="1"/>
    <col min="5127" max="5127" width="12" style="3" customWidth="1"/>
    <col min="5128" max="5128" width="14" style="3" customWidth="1"/>
    <col min="5129" max="5376" width="9" style="3"/>
    <col min="5377" max="5377" width="3.625" style="3" customWidth="1"/>
    <col min="5378" max="5378" width="5.75" style="3" customWidth="1"/>
    <col min="5379" max="5379" width="9" style="3"/>
    <col min="5380" max="5381" width="12" style="3" customWidth="1"/>
    <col min="5382" max="5382" width="12.625" style="3" customWidth="1"/>
    <col min="5383" max="5383" width="12" style="3" customWidth="1"/>
    <col min="5384" max="5384" width="14" style="3" customWidth="1"/>
    <col min="5385" max="5632" width="9" style="3"/>
    <col min="5633" max="5633" width="3.625" style="3" customWidth="1"/>
    <col min="5634" max="5634" width="5.75" style="3" customWidth="1"/>
    <col min="5635" max="5635" width="9" style="3"/>
    <col min="5636" max="5637" width="12" style="3" customWidth="1"/>
    <col min="5638" max="5638" width="12.625" style="3" customWidth="1"/>
    <col min="5639" max="5639" width="12" style="3" customWidth="1"/>
    <col min="5640" max="5640" width="14" style="3" customWidth="1"/>
    <col min="5641" max="5888" width="9" style="3"/>
    <col min="5889" max="5889" width="3.625" style="3" customWidth="1"/>
    <col min="5890" max="5890" width="5.75" style="3" customWidth="1"/>
    <col min="5891" max="5891" width="9" style="3"/>
    <col min="5892" max="5893" width="12" style="3" customWidth="1"/>
    <col min="5894" max="5894" width="12.625" style="3" customWidth="1"/>
    <col min="5895" max="5895" width="12" style="3" customWidth="1"/>
    <col min="5896" max="5896" width="14" style="3" customWidth="1"/>
    <col min="5897" max="6144" width="9" style="3"/>
    <col min="6145" max="6145" width="3.625" style="3" customWidth="1"/>
    <col min="6146" max="6146" width="5.75" style="3" customWidth="1"/>
    <col min="6147" max="6147" width="9" style="3"/>
    <col min="6148" max="6149" width="12" style="3" customWidth="1"/>
    <col min="6150" max="6150" width="12.625" style="3" customWidth="1"/>
    <col min="6151" max="6151" width="12" style="3" customWidth="1"/>
    <col min="6152" max="6152" width="14" style="3" customWidth="1"/>
    <col min="6153" max="6400" width="9" style="3"/>
    <col min="6401" max="6401" width="3.625" style="3" customWidth="1"/>
    <col min="6402" max="6402" width="5.75" style="3" customWidth="1"/>
    <col min="6403" max="6403" width="9" style="3"/>
    <col min="6404" max="6405" width="12" style="3" customWidth="1"/>
    <col min="6406" max="6406" width="12.625" style="3" customWidth="1"/>
    <col min="6407" max="6407" width="12" style="3" customWidth="1"/>
    <col min="6408" max="6408" width="14" style="3" customWidth="1"/>
    <col min="6409" max="6656" width="9" style="3"/>
    <col min="6657" max="6657" width="3.625" style="3" customWidth="1"/>
    <col min="6658" max="6658" width="5.75" style="3" customWidth="1"/>
    <col min="6659" max="6659" width="9" style="3"/>
    <col min="6660" max="6661" width="12" style="3" customWidth="1"/>
    <col min="6662" max="6662" width="12.625" style="3" customWidth="1"/>
    <col min="6663" max="6663" width="12" style="3" customWidth="1"/>
    <col min="6664" max="6664" width="14" style="3" customWidth="1"/>
    <col min="6665" max="6912" width="9" style="3"/>
    <col min="6913" max="6913" width="3.625" style="3" customWidth="1"/>
    <col min="6914" max="6914" width="5.75" style="3" customWidth="1"/>
    <col min="6915" max="6915" width="9" style="3"/>
    <col min="6916" max="6917" width="12" style="3" customWidth="1"/>
    <col min="6918" max="6918" width="12.625" style="3" customWidth="1"/>
    <col min="6919" max="6919" width="12" style="3" customWidth="1"/>
    <col min="6920" max="6920" width="14" style="3" customWidth="1"/>
    <col min="6921" max="7168" width="9" style="3"/>
    <col min="7169" max="7169" width="3.625" style="3" customWidth="1"/>
    <col min="7170" max="7170" width="5.75" style="3" customWidth="1"/>
    <col min="7171" max="7171" width="9" style="3"/>
    <col min="7172" max="7173" width="12" style="3" customWidth="1"/>
    <col min="7174" max="7174" width="12.625" style="3" customWidth="1"/>
    <col min="7175" max="7175" width="12" style="3" customWidth="1"/>
    <col min="7176" max="7176" width="14" style="3" customWidth="1"/>
    <col min="7177" max="7424" width="9" style="3"/>
    <col min="7425" max="7425" width="3.625" style="3" customWidth="1"/>
    <col min="7426" max="7426" width="5.75" style="3" customWidth="1"/>
    <col min="7427" max="7427" width="9" style="3"/>
    <col min="7428" max="7429" width="12" style="3" customWidth="1"/>
    <col min="7430" max="7430" width="12.625" style="3" customWidth="1"/>
    <col min="7431" max="7431" width="12" style="3" customWidth="1"/>
    <col min="7432" max="7432" width="14" style="3" customWidth="1"/>
    <col min="7433" max="7680" width="9" style="3"/>
    <col min="7681" max="7681" width="3.625" style="3" customWidth="1"/>
    <col min="7682" max="7682" width="5.75" style="3" customWidth="1"/>
    <col min="7683" max="7683" width="9" style="3"/>
    <col min="7684" max="7685" width="12" style="3" customWidth="1"/>
    <col min="7686" max="7686" width="12.625" style="3" customWidth="1"/>
    <col min="7687" max="7687" width="12" style="3" customWidth="1"/>
    <col min="7688" max="7688" width="14" style="3" customWidth="1"/>
    <col min="7689" max="7936" width="9" style="3"/>
    <col min="7937" max="7937" width="3.625" style="3" customWidth="1"/>
    <col min="7938" max="7938" width="5.75" style="3" customWidth="1"/>
    <col min="7939" max="7939" width="9" style="3"/>
    <col min="7940" max="7941" width="12" style="3" customWidth="1"/>
    <col min="7942" max="7942" width="12.625" style="3" customWidth="1"/>
    <col min="7943" max="7943" width="12" style="3" customWidth="1"/>
    <col min="7944" max="7944" width="14" style="3" customWidth="1"/>
    <col min="7945" max="8192" width="9" style="3"/>
    <col min="8193" max="8193" width="3.625" style="3" customWidth="1"/>
    <col min="8194" max="8194" width="5.75" style="3" customWidth="1"/>
    <col min="8195" max="8195" width="9" style="3"/>
    <col min="8196" max="8197" width="12" style="3" customWidth="1"/>
    <col min="8198" max="8198" width="12.625" style="3" customWidth="1"/>
    <col min="8199" max="8199" width="12" style="3" customWidth="1"/>
    <col min="8200" max="8200" width="14" style="3" customWidth="1"/>
    <col min="8201" max="8448" width="9" style="3"/>
    <col min="8449" max="8449" width="3.625" style="3" customWidth="1"/>
    <col min="8450" max="8450" width="5.75" style="3" customWidth="1"/>
    <col min="8451" max="8451" width="9" style="3"/>
    <col min="8452" max="8453" width="12" style="3" customWidth="1"/>
    <col min="8454" max="8454" width="12.625" style="3" customWidth="1"/>
    <col min="8455" max="8455" width="12" style="3" customWidth="1"/>
    <col min="8456" max="8456" width="14" style="3" customWidth="1"/>
    <col min="8457" max="8704" width="9" style="3"/>
    <col min="8705" max="8705" width="3.625" style="3" customWidth="1"/>
    <col min="8706" max="8706" width="5.75" style="3" customWidth="1"/>
    <col min="8707" max="8707" width="9" style="3"/>
    <col min="8708" max="8709" width="12" style="3" customWidth="1"/>
    <col min="8710" max="8710" width="12.625" style="3" customWidth="1"/>
    <col min="8711" max="8711" width="12" style="3" customWidth="1"/>
    <col min="8712" max="8712" width="14" style="3" customWidth="1"/>
    <col min="8713" max="8960" width="9" style="3"/>
    <col min="8961" max="8961" width="3.625" style="3" customWidth="1"/>
    <col min="8962" max="8962" width="5.75" style="3" customWidth="1"/>
    <col min="8963" max="8963" width="9" style="3"/>
    <col min="8964" max="8965" width="12" style="3" customWidth="1"/>
    <col min="8966" max="8966" width="12.625" style="3" customWidth="1"/>
    <col min="8967" max="8967" width="12" style="3" customWidth="1"/>
    <col min="8968" max="8968" width="14" style="3" customWidth="1"/>
    <col min="8969" max="9216" width="9" style="3"/>
    <col min="9217" max="9217" width="3.625" style="3" customWidth="1"/>
    <col min="9218" max="9218" width="5.75" style="3" customWidth="1"/>
    <col min="9219" max="9219" width="9" style="3"/>
    <col min="9220" max="9221" width="12" style="3" customWidth="1"/>
    <col min="9222" max="9222" width="12.625" style="3" customWidth="1"/>
    <col min="9223" max="9223" width="12" style="3" customWidth="1"/>
    <col min="9224" max="9224" width="14" style="3" customWidth="1"/>
    <col min="9225" max="9472" width="9" style="3"/>
    <col min="9473" max="9473" width="3.625" style="3" customWidth="1"/>
    <col min="9474" max="9474" width="5.75" style="3" customWidth="1"/>
    <col min="9475" max="9475" width="9" style="3"/>
    <col min="9476" max="9477" width="12" style="3" customWidth="1"/>
    <col min="9478" max="9478" width="12.625" style="3" customWidth="1"/>
    <col min="9479" max="9479" width="12" style="3" customWidth="1"/>
    <col min="9480" max="9480" width="14" style="3" customWidth="1"/>
    <col min="9481" max="9728" width="9" style="3"/>
    <col min="9729" max="9729" width="3.625" style="3" customWidth="1"/>
    <col min="9730" max="9730" width="5.75" style="3" customWidth="1"/>
    <col min="9731" max="9731" width="9" style="3"/>
    <col min="9732" max="9733" width="12" style="3" customWidth="1"/>
    <col min="9734" max="9734" width="12.625" style="3" customWidth="1"/>
    <col min="9735" max="9735" width="12" style="3" customWidth="1"/>
    <col min="9736" max="9736" width="14" style="3" customWidth="1"/>
    <col min="9737" max="9984" width="9" style="3"/>
    <col min="9985" max="9985" width="3.625" style="3" customWidth="1"/>
    <col min="9986" max="9986" width="5.75" style="3" customWidth="1"/>
    <col min="9987" max="9987" width="9" style="3"/>
    <col min="9988" max="9989" width="12" style="3" customWidth="1"/>
    <col min="9990" max="9990" width="12.625" style="3" customWidth="1"/>
    <col min="9991" max="9991" width="12" style="3" customWidth="1"/>
    <col min="9992" max="9992" width="14" style="3" customWidth="1"/>
    <col min="9993" max="10240" width="9" style="3"/>
    <col min="10241" max="10241" width="3.625" style="3" customWidth="1"/>
    <col min="10242" max="10242" width="5.75" style="3" customWidth="1"/>
    <col min="10243" max="10243" width="9" style="3"/>
    <col min="10244" max="10245" width="12" style="3" customWidth="1"/>
    <col min="10246" max="10246" width="12.625" style="3" customWidth="1"/>
    <col min="10247" max="10247" width="12" style="3" customWidth="1"/>
    <col min="10248" max="10248" width="14" style="3" customWidth="1"/>
    <col min="10249" max="10496" width="9" style="3"/>
    <col min="10497" max="10497" width="3.625" style="3" customWidth="1"/>
    <col min="10498" max="10498" width="5.75" style="3" customWidth="1"/>
    <col min="10499" max="10499" width="9" style="3"/>
    <col min="10500" max="10501" width="12" style="3" customWidth="1"/>
    <col min="10502" max="10502" width="12.625" style="3" customWidth="1"/>
    <col min="10503" max="10503" width="12" style="3" customWidth="1"/>
    <col min="10504" max="10504" width="14" style="3" customWidth="1"/>
    <col min="10505" max="10752" width="9" style="3"/>
    <col min="10753" max="10753" width="3.625" style="3" customWidth="1"/>
    <col min="10754" max="10754" width="5.75" style="3" customWidth="1"/>
    <col min="10755" max="10755" width="9" style="3"/>
    <col min="10756" max="10757" width="12" style="3" customWidth="1"/>
    <col min="10758" max="10758" width="12.625" style="3" customWidth="1"/>
    <col min="10759" max="10759" width="12" style="3" customWidth="1"/>
    <col min="10760" max="10760" width="14" style="3" customWidth="1"/>
    <col min="10761" max="11008" width="9" style="3"/>
    <col min="11009" max="11009" width="3.625" style="3" customWidth="1"/>
    <col min="11010" max="11010" width="5.75" style="3" customWidth="1"/>
    <col min="11011" max="11011" width="9" style="3"/>
    <col min="11012" max="11013" width="12" style="3" customWidth="1"/>
    <col min="11014" max="11014" width="12.625" style="3" customWidth="1"/>
    <col min="11015" max="11015" width="12" style="3" customWidth="1"/>
    <col min="11016" max="11016" width="14" style="3" customWidth="1"/>
    <col min="11017" max="11264" width="9" style="3"/>
    <col min="11265" max="11265" width="3.625" style="3" customWidth="1"/>
    <col min="11266" max="11266" width="5.75" style="3" customWidth="1"/>
    <col min="11267" max="11267" width="9" style="3"/>
    <col min="11268" max="11269" width="12" style="3" customWidth="1"/>
    <col min="11270" max="11270" width="12.625" style="3" customWidth="1"/>
    <col min="11271" max="11271" width="12" style="3" customWidth="1"/>
    <col min="11272" max="11272" width="14" style="3" customWidth="1"/>
    <col min="11273" max="11520" width="9" style="3"/>
    <col min="11521" max="11521" width="3.625" style="3" customWidth="1"/>
    <col min="11522" max="11522" width="5.75" style="3" customWidth="1"/>
    <col min="11523" max="11523" width="9" style="3"/>
    <col min="11524" max="11525" width="12" style="3" customWidth="1"/>
    <col min="11526" max="11526" width="12.625" style="3" customWidth="1"/>
    <col min="11527" max="11527" width="12" style="3" customWidth="1"/>
    <col min="11528" max="11528" width="14" style="3" customWidth="1"/>
    <col min="11529" max="11776" width="9" style="3"/>
    <col min="11777" max="11777" width="3.625" style="3" customWidth="1"/>
    <col min="11778" max="11778" width="5.75" style="3" customWidth="1"/>
    <col min="11779" max="11779" width="9" style="3"/>
    <col min="11780" max="11781" width="12" style="3" customWidth="1"/>
    <col min="11782" max="11782" width="12.625" style="3" customWidth="1"/>
    <col min="11783" max="11783" width="12" style="3" customWidth="1"/>
    <col min="11784" max="11784" width="14" style="3" customWidth="1"/>
    <col min="11785" max="12032" width="9" style="3"/>
    <col min="12033" max="12033" width="3.625" style="3" customWidth="1"/>
    <col min="12034" max="12034" width="5.75" style="3" customWidth="1"/>
    <col min="12035" max="12035" width="9" style="3"/>
    <col min="12036" max="12037" width="12" style="3" customWidth="1"/>
    <col min="12038" max="12038" width="12.625" style="3" customWidth="1"/>
    <col min="12039" max="12039" width="12" style="3" customWidth="1"/>
    <col min="12040" max="12040" width="14" style="3" customWidth="1"/>
    <col min="12041" max="12288" width="9" style="3"/>
    <col min="12289" max="12289" width="3.625" style="3" customWidth="1"/>
    <col min="12290" max="12290" width="5.75" style="3" customWidth="1"/>
    <col min="12291" max="12291" width="9" style="3"/>
    <col min="12292" max="12293" width="12" style="3" customWidth="1"/>
    <col min="12294" max="12294" width="12.625" style="3" customWidth="1"/>
    <col min="12295" max="12295" width="12" style="3" customWidth="1"/>
    <col min="12296" max="12296" width="14" style="3" customWidth="1"/>
    <col min="12297" max="12544" width="9" style="3"/>
    <col min="12545" max="12545" width="3.625" style="3" customWidth="1"/>
    <col min="12546" max="12546" width="5.75" style="3" customWidth="1"/>
    <col min="12547" max="12547" width="9" style="3"/>
    <col min="12548" max="12549" width="12" style="3" customWidth="1"/>
    <col min="12550" max="12550" width="12.625" style="3" customWidth="1"/>
    <col min="12551" max="12551" width="12" style="3" customWidth="1"/>
    <col min="12552" max="12552" width="14" style="3" customWidth="1"/>
    <col min="12553" max="12800" width="9" style="3"/>
    <col min="12801" max="12801" width="3.625" style="3" customWidth="1"/>
    <col min="12802" max="12802" width="5.75" style="3" customWidth="1"/>
    <col min="12803" max="12803" width="9" style="3"/>
    <col min="12804" max="12805" width="12" style="3" customWidth="1"/>
    <col min="12806" max="12806" width="12.625" style="3" customWidth="1"/>
    <col min="12807" max="12807" width="12" style="3" customWidth="1"/>
    <col min="12808" max="12808" width="14" style="3" customWidth="1"/>
    <col min="12809" max="13056" width="9" style="3"/>
    <col min="13057" max="13057" width="3.625" style="3" customWidth="1"/>
    <col min="13058" max="13058" width="5.75" style="3" customWidth="1"/>
    <col min="13059" max="13059" width="9" style="3"/>
    <col min="13060" max="13061" width="12" style="3" customWidth="1"/>
    <col min="13062" max="13062" width="12.625" style="3" customWidth="1"/>
    <col min="13063" max="13063" width="12" style="3" customWidth="1"/>
    <col min="13064" max="13064" width="14" style="3" customWidth="1"/>
    <col min="13065" max="13312" width="9" style="3"/>
    <col min="13313" max="13313" width="3.625" style="3" customWidth="1"/>
    <col min="13314" max="13314" width="5.75" style="3" customWidth="1"/>
    <col min="13315" max="13315" width="9" style="3"/>
    <col min="13316" max="13317" width="12" style="3" customWidth="1"/>
    <col min="13318" max="13318" width="12.625" style="3" customWidth="1"/>
    <col min="13319" max="13319" width="12" style="3" customWidth="1"/>
    <col min="13320" max="13320" width="14" style="3" customWidth="1"/>
    <col min="13321" max="13568" width="9" style="3"/>
    <col min="13569" max="13569" width="3.625" style="3" customWidth="1"/>
    <col min="13570" max="13570" width="5.75" style="3" customWidth="1"/>
    <col min="13571" max="13571" width="9" style="3"/>
    <col min="13572" max="13573" width="12" style="3" customWidth="1"/>
    <col min="13574" max="13574" width="12.625" style="3" customWidth="1"/>
    <col min="13575" max="13575" width="12" style="3" customWidth="1"/>
    <col min="13576" max="13576" width="14" style="3" customWidth="1"/>
    <col min="13577" max="13824" width="9" style="3"/>
    <col min="13825" max="13825" width="3.625" style="3" customWidth="1"/>
    <col min="13826" max="13826" width="5.75" style="3" customWidth="1"/>
    <col min="13827" max="13827" width="9" style="3"/>
    <col min="13828" max="13829" width="12" style="3" customWidth="1"/>
    <col min="13830" max="13830" width="12.625" style="3" customWidth="1"/>
    <col min="13831" max="13831" width="12" style="3" customWidth="1"/>
    <col min="13832" max="13832" width="14" style="3" customWidth="1"/>
    <col min="13833" max="14080" width="9" style="3"/>
    <col min="14081" max="14081" width="3.625" style="3" customWidth="1"/>
    <col min="14082" max="14082" width="5.75" style="3" customWidth="1"/>
    <col min="14083" max="14083" width="9" style="3"/>
    <col min="14084" max="14085" width="12" style="3" customWidth="1"/>
    <col min="14086" max="14086" width="12.625" style="3" customWidth="1"/>
    <col min="14087" max="14087" width="12" style="3" customWidth="1"/>
    <col min="14088" max="14088" width="14" style="3" customWidth="1"/>
    <col min="14089" max="14336" width="9" style="3"/>
    <col min="14337" max="14337" width="3.625" style="3" customWidth="1"/>
    <col min="14338" max="14338" width="5.75" style="3" customWidth="1"/>
    <col min="14339" max="14339" width="9" style="3"/>
    <col min="14340" max="14341" width="12" style="3" customWidth="1"/>
    <col min="14342" max="14342" width="12.625" style="3" customWidth="1"/>
    <col min="14343" max="14343" width="12" style="3" customWidth="1"/>
    <col min="14344" max="14344" width="14" style="3" customWidth="1"/>
    <col min="14345" max="14592" width="9" style="3"/>
    <col min="14593" max="14593" width="3.625" style="3" customWidth="1"/>
    <col min="14594" max="14594" width="5.75" style="3" customWidth="1"/>
    <col min="14595" max="14595" width="9" style="3"/>
    <col min="14596" max="14597" width="12" style="3" customWidth="1"/>
    <col min="14598" max="14598" width="12.625" style="3" customWidth="1"/>
    <col min="14599" max="14599" width="12" style="3" customWidth="1"/>
    <col min="14600" max="14600" width="14" style="3" customWidth="1"/>
    <col min="14601" max="14848" width="9" style="3"/>
    <col min="14849" max="14849" width="3.625" style="3" customWidth="1"/>
    <col min="14850" max="14850" width="5.75" style="3" customWidth="1"/>
    <col min="14851" max="14851" width="9" style="3"/>
    <col min="14852" max="14853" width="12" style="3" customWidth="1"/>
    <col min="14854" max="14854" width="12.625" style="3" customWidth="1"/>
    <col min="14855" max="14855" width="12" style="3" customWidth="1"/>
    <col min="14856" max="14856" width="14" style="3" customWidth="1"/>
    <col min="14857" max="15104" width="9" style="3"/>
    <col min="15105" max="15105" width="3.625" style="3" customWidth="1"/>
    <col min="15106" max="15106" width="5.75" style="3" customWidth="1"/>
    <col min="15107" max="15107" width="9" style="3"/>
    <col min="15108" max="15109" width="12" style="3" customWidth="1"/>
    <col min="15110" max="15110" width="12.625" style="3" customWidth="1"/>
    <col min="15111" max="15111" width="12" style="3" customWidth="1"/>
    <col min="15112" max="15112" width="14" style="3" customWidth="1"/>
    <col min="15113" max="15360" width="9" style="3"/>
    <col min="15361" max="15361" width="3.625" style="3" customWidth="1"/>
    <col min="15362" max="15362" width="5.75" style="3" customWidth="1"/>
    <col min="15363" max="15363" width="9" style="3"/>
    <col min="15364" max="15365" width="12" style="3" customWidth="1"/>
    <col min="15366" max="15366" width="12.625" style="3" customWidth="1"/>
    <col min="15367" max="15367" width="12" style="3" customWidth="1"/>
    <col min="15368" max="15368" width="14" style="3" customWidth="1"/>
    <col min="15369" max="15616" width="9" style="3"/>
    <col min="15617" max="15617" width="3.625" style="3" customWidth="1"/>
    <col min="15618" max="15618" width="5.75" style="3" customWidth="1"/>
    <col min="15619" max="15619" width="9" style="3"/>
    <col min="15620" max="15621" width="12" style="3" customWidth="1"/>
    <col min="15622" max="15622" width="12.625" style="3" customWidth="1"/>
    <col min="15623" max="15623" width="12" style="3" customWidth="1"/>
    <col min="15624" max="15624" width="14" style="3" customWidth="1"/>
    <col min="15625" max="15872" width="9" style="3"/>
    <col min="15873" max="15873" width="3.625" style="3" customWidth="1"/>
    <col min="15874" max="15874" width="5.75" style="3" customWidth="1"/>
    <col min="15875" max="15875" width="9" style="3"/>
    <col min="15876" max="15877" width="12" style="3" customWidth="1"/>
    <col min="15878" max="15878" width="12.625" style="3" customWidth="1"/>
    <col min="15879" max="15879" width="12" style="3" customWidth="1"/>
    <col min="15880" max="15880" width="14" style="3" customWidth="1"/>
    <col min="15881" max="16128" width="9" style="3"/>
    <col min="16129" max="16129" width="3.625" style="3" customWidth="1"/>
    <col min="16130" max="16130" width="5.75" style="3" customWidth="1"/>
    <col min="16131" max="16131" width="9" style="3"/>
    <col min="16132" max="16133" width="12" style="3" customWidth="1"/>
    <col min="16134" max="16134" width="12.625" style="3" customWidth="1"/>
    <col min="16135" max="16135" width="12" style="3" customWidth="1"/>
    <col min="16136" max="16136" width="14" style="3" customWidth="1"/>
    <col min="16137" max="16384" width="9" style="3"/>
  </cols>
  <sheetData>
    <row r="1" spans="1:8" x14ac:dyDescent="0.15">
      <c r="A1" s="47" t="s">
        <v>53</v>
      </c>
      <c r="B1" s="47" t="s">
        <v>36</v>
      </c>
      <c r="C1" s="47" t="s">
        <v>37</v>
      </c>
      <c r="D1" s="47" t="s">
        <v>38</v>
      </c>
      <c r="E1" s="47" t="s">
        <v>39</v>
      </c>
      <c r="F1" s="47" t="s">
        <v>46</v>
      </c>
      <c r="G1" s="47" t="s">
        <v>39</v>
      </c>
      <c r="H1" s="45" t="s">
        <v>47</v>
      </c>
    </row>
    <row r="2" spans="1:8" x14ac:dyDescent="0.15">
      <c r="A2" s="48">
        <v>1</v>
      </c>
      <c r="B2" s="48">
        <v>12</v>
      </c>
      <c r="C2" s="48">
        <v>99021</v>
      </c>
      <c r="D2" s="48">
        <v>747942.58638974396</v>
      </c>
      <c r="E2" s="48">
        <v>807675.24794871802</v>
      </c>
      <c r="F2" s="48">
        <v>-59732.661558974403</v>
      </c>
      <c r="G2" s="48">
        <v>807675.24794871802</v>
      </c>
      <c r="H2">
        <v>-7.9862629359425702E-2</v>
      </c>
    </row>
    <row r="3" spans="1:8" x14ac:dyDescent="0.15">
      <c r="A3" s="48">
        <v>2</v>
      </c>
      <c r="B3" s="48">
        <v>13</v>
      </c>
      <c r="C3" s="48">
        <v>13876.646000000001</v>
      </c>
      <c r="D3" s="48">
        <v>101402.837050541</v>
      </c>
      <c r="E3" s="48">
        <v>79943.559467052401</v>
      </c>
      <c r="F3" s="48">
        <v>21459.277583488401</v>
      </c>
      <c r="G3" s="48">
        <v>79943.559467052401</v>
      </c>
      <c r="H3">
        <v>0.211624035457635</v>
      </c>
    </row>
    <row r="4" spans="1:8" x14ac:dyDescent="0.15">
      <c r="A4" s="48">
        <v>3</v>
      </c>
      <c r="B4" s="48">
        <v>14</v>
      </c>
      <c r="C4" s="48">
        <v>102792</v>
      </c>
      <c r="D4" s="48">
        <v>105826.313798291</v>
      </c>
      <c r="E4" s="48">
        <v>78618.498718803399</v>
      </c>
      <c r="F4" s="48">
        <v>27207.815079487202</v>
      </c>
      <c r="G4" s="48">
        <v>78618.498718803399</v>
      </c>
      <c r="H4">
        <v>0.25709876970057199</v>
      </c>
    </row>
    <row r="5" spans="1:8" x14ac:dyDescent="0.15">
      <c r="A5" s="48">
        <v>4</v>
      </c>
      <c r="B5" s="48">
        <v>15</v>
      </c>
      <c r="C5" s="48">
        <v>6980</v>
      </c>
      <c r="D5" s="48">
        <v>68064.001088888894</v>
      </c>
      <c r="E5" s="48">
        <v>55520.080666666698</v>
      </c>
      <c r="F5" s="48">
        <v>12543.9204222222</v>
      </c>
      <c r="G5" s="48">
        <v>55520.080666666698</v>
      </c>
      <c r="H5">
        <v>0.184295960001534</v>
      </c>
    </row>
    <row r="6" spans="1:8" x14ac:dyDescent="0.15">
      <c r="A6" s="48">
        <v>5</v>
      </c>
      <c r="B6" s="48">
        <v>16</v>
      </c>
      <c r="C6" s="48">
        <v>2557</v>
      </c>
      <c r="D6" s="48">
        <v>153900.02610341899</v>
      </c>
      <c r="E6" s="48">
        <v>130119.86109999999</v>
      </c>
      <c r="F6" s="48">
        <v>23780.165003418799</v>
      </c>
      <c r="G6" s="48">
        <v>130119.86109999999</v>
      </c>
      <c r="H6">
        <v>0.15451696536710699</v>
      </c>
    </row>
    <row r="7" spans="1:8" x14ac:dyDescent="0.15">
      <c r="A7" s="48">
        <v>6</v>
      </c>
      <c r="B7" s="48">
        <v>17</v>
      </c>
      <c r="C7" s="48">
        <v>29621</v>
      </c>
      <c r="D7" s="48">
        <v>367248.549430769</v>
      </c>
      <c r="E7" s="48">
        <v>312982.330588034</v>
      </c>
      <c r="F7" s="48">
        <v>54266.218842734997</v>
      </c>
      <c r="G7" s="48">
        <v>312982.330588034</v>
      </c>
      <c r="H7">
        <v>0.14776428368974401</v>
      </c>
    </row>
    <row r="8" spans="1:8" x14ac:dyDescent="0.15">
      <c r="A8" s="48">
        <v>7</v>
      </c>
      <c r="B8" s="48">
        <v>18</v>
      </c>
      <c r="C8" s="48">
        <v>35427</v>
      </c>
      <c r="D8" s="48">
        <v>138353.66961880299</v>
      </c>
      <c r="E8" s="48">
        <v>116756.883449573</v>
      </c>
      <c r="F8" s="48">
        <v>21596.7861692308</v>
      </c>
      <c r="G8" s="48">
        <v>116756.883449573</v>
      </c>
      <c r="H8">
        <v>0.15609839788662599</v>
      </c>
    </row>
    <row r="9" spans="1:8" x14ac:dyDescent="0.15">
      <c r="A9" s="48">
        <v>8</v>
      </c>
      <c r="B9" s="48">
        <v>19</v>
      </c>
      <c r="C9" s="48">
        <v>42623</v>
      </c>
      <c r="D9" s="48">
        <v>238335.52376239299</v>
      </c>
      <c r="E9" s="48">
        <v>300998.21010256401</v>
      </c>
      <c r="F9" s="48">
        <v>-62662.686340170898</v>
      </c>
      <c r="G9" s="48">
        <v>300998.21010256401</v>
      </c>
      <c r="H9">
        <v>-0.26291794588977002</v>
      </c>
    </row>
    <row r="10" spans="1:8" x14ac:dyDescent="0.15">
      <c r="A10" s="48">
        <v>9</v>
      </c>
      <c r="B10" s="48">
        <v>21</v>
      </c>
      <c r="C10" s="48">
        <v>127949</v>
      </c>
      <c r="D10" s="48">
        <v>543584.66249999998</v>
      </c>
      <c r="E10" s="48">
        <v>509611.51179999998</v>
      </c>
      <c r="F10" s="48">
        <v>33973.150699999998</v>
      </c>
      <c r="G10" s="48">
        <v>509611.51179999998</v>
      </c>
      <c r="H10">
        <v>6.2498361421299303E-2</v>
      </c>
    </row>
    <row r="11" spans="1:8" x14ac:dyDescent="0.15">
      <c r="A11" s="48">
        <v>10</v>
      </c>
      <c r="B11" s="48">
        <v>22</v>
      </c>
      <c r="C11" s="48">
        <v>26482</v>
      </c>
      <c r="D11" s="48">
        <v>493909.85112051299</v>
      </c>
      <c r="E11" s="48">
        <v>445074.19139743602</v>
      </c>
      <c r="F11" s="48">
        <v>48835.659723076897</v>
      </c>
      <c r="G11" s="48">
        <v>445074.19139743602</v>
      </c>
      <c r="H11">
        <v>9.8875654357339707E-2</v>
      </c>
    </row>
    <row r="12" spans="1:8" x14ac:dyDescent="0.15">
      <c r="A12" s="48">
        <v>11</v>
      </c>
      <c r="B12" s="48">
        <v>23</v>
      </c>
      <c r="C12" s="48">
        <v>200909.92800000001</v>
      </c>
      <c r="D12" s="48">
        <v>1696022.78123846</v>
      </c>
      <c r="E12" s="48">
        <v>1463733.86266325</v>
      </c>
      <c r="F12" s="48">
        <v>232288.91857521399</v>
      </c>
      <c r="G12" s="48">
        <v>1463733.86266325</v>
      </c>
      <c r="H12">
        <v>0.13696096605824601</v>
      </c>
    </row>
    <row r="13" spans="1:8" x14ac:dyDescent="0.15">
      <c r="A13" s="48">
        <v>12</v>
      </c>
      <c r="B13" s="48">
        <v>24</v>
      </c>
      <c r="C13" s="48">
        <v>35569.25</v>
      </c>
      <c r="D13" s="48">
        <v>645494.980451282</v>
      </c>
      <c r="E13" s="48">
        <v>566755.19272051298</v>
      </c>
      <c r="F13" s="48">
        <v>78739.787730769196</v>
      </c>
      <c r="G13" s="48">
        <v>566755.19272051298</v>
      </c>
      <c r="H13">
        <v>0.121983578672789</v>
      </c>
    </row>
    <row r="14" spans="1:8" x14ac:dyDescent="0.15">
      <c r="A14" s="48">
        <v>13</v>
      </c>
      <c r="B14" s="48">
        <v>25</v>
      </c>
      <c r="C14" s="48">
        <v>79835</v>
      </c>
      <c r="D14" s="48">
        <v>869871.23450000002</v>
      </c>
      <c r="E14" s="48">
        <v>818585.47809999995</v>
      </c>
      <c r="F14" s="48">
        <v>51285.756399999998</v>
      </c>
      <c r="G14" s="48">
        <v>818585.47809999995</v>
      </c>
      <c r="H14">
        <v>5.89578714250494E-2</v>
      </c>
    </row>
    <row r="15" spans="1:8" x14ac:dyDescent="0.15">
      <c r="A15" s="48">
        <v>14</v>
      </c>
      <c r="B15" s="48">
        <v>26</v>
      </c>
      <c r="C15" s="48">
        <v>88252</v>
      </c>
      <c r="D15" s="48">
        <v>380177.35739985597</v>
      </c>
      <c r="E15" s="48">
        <v>319697.92712489201</v>
      </c>
      <c r="F15" s="48">
        <v>60479.430274964099</v>
      </c>
      <c r="G15" s="48">
        <v>319697.92712489201</v>
      </c>
      <c r="H15">
        <v>0.15908214704999901</v>
      </c>
    </row>
    <row r="16" spans="1:8" x14ac:dyDescent="0.15">
      <c r="A16" s="48">
        <v>15</v>
      </c>
      <c r="B16" s="48">
        <v>27</v>
      </c>
      <c r="C16" s="48">
        <v>138706.421</v>
      </c>
      <c r="D16" s="48">
        <v>915749.84420000005</v>
      </c>
      <c r="E16" s="48">
        <v>783439.86809999996</v>
      </c>
      <c r="F16" s="48">
        <v>132309.9761</v>
      </c>
      <c r="G16" s="48">
        <v>783439.86809999996</v>
      </c>
      <c r="H16">
        <v>0.144482662965219</v>
      </c>
    </row>
    <row r="17" spans="1:8" x14ac:dyDescent="0.15">
      <c r="A17" s="48">
        <v>16</v>
      </c>
      <c r="B17" s="48">
        <v>29</v>
      </c>
      <c r="C17" s="48">
        <v>205731</v>
      </c>
      <c r="D17" s="48">
        <v>2465203.7275555599</v>
      </c>
      <c r="E17" s="48">
        <v>2339464.2707837601</v>
      </c>
      <c r="F17" s="48">
        <v>125739.456771795</v>
      </c>
      <c r="G17" s="48">
        <v>2339464.2707837601</v>
      </c>
      <c r="H17">
        <v>5.1005706086804999E-2</v>
      </c>
    </row>
    <row r="18" spans="1:8" x14ac:dyDescent="0.15">
      <c r="A18" s="48">
        <v>17</v>
      </c>
      <c r="B18" s="48">
        <v>31</v>
      </c>
      <c r="C18" s="48">
        <v>47687.228999999999</v>
      </c>
      <c r="D18" s="48">
        <v>237395.269920241</v>
      </c>
      <c r="E18" s="48">
        <v>199770.42790744701</v>
      </c>
      <c r="F18" s="48">
        <v>37624.842012793903</v>
      </c>
      <c r="G18" s="48">
        <v>199770.42790744701</v>
      </c>
      <c r="H18">
        <v>0.15849027668257701</v>
      </c>
    </row>
    <row r="19" spans="1:8" x14ac:dyDescent="0.15">
      <c r="A19" s="48">
        <v>18</v>
      </c>
      <c r="B19" s="48">
        <v>32</v>
      </c>
      <c r="C19" s="48">
        <v>15143.446</v>
      </c>
      <c r="D19" s="48">
        <v>240280.72222801601</v>
      </c>
      <c r="E19" s="48">
        <v>220468.39528328</v>
      </c>
      <c r="F19" s="48">
        <v>19812.3269447362</v>
      </c>
      <c r="G19" s="48">
        <v>220468.39528328</v>
      </c>
      <c r="H19">
        <v>8.2454916736662595E-2</v>
      </c>
    </row>
    <row r="20" spans="1:8" x14ac:dyDescent="0.15">
      <c r="A20" s="48">
        <v>19</v>
      </c>
      <c r="B20" s="48">
        <v>33</v>
      </c>
      <c r="C20" s="48">
        <v>64931.000999999997</v>
      </c>
      <c r="D20" s="48">
        <v>557827.08012853004</v>
      </c>
      <c r="E20" s="48">
        <v>477206.89379509899</v>
      </c>
      <c r="F20" s="48">
        <v>80620.186333431397</v>
      </c>
      <c r="G20" s="48">
        <v>477206.89379509899</v>
      </c>
      <c r="H20">
        <v>0.14452540797204699</v>
      </c>
    </row>
    <row r="21" spans="1:8" x14ac:dyDescent="0.15">
      <c r="A21" s="48">
        <v>20</v>
      </c>
      <c r="B21" s="48">
        <v>34</v>
      </c>
      <c r="C21" s="48">
        <v>47072.641000000003</v>
      </c>
      <c r="D21" s="48">
        <v>235148.70411930999</v>
      </c>
      <c r="E21" s="48">
        <v>169289.45060456599</v>
      </c>
      <c r="F21" s="48">
        <v>65859.253514743701</v>
      </c>
      <c r="G21" s="48">
        <v>169289.45060456599</v>
      </c>
      <c r="H21">
        <v>0.280074915834229</v>
      </c>
    </row>
    <row r="22" spans="1:8" x14ac:dyDescent="0.15">
      <c r="A22" s="48">
        <v>21</v>
      </c>
      <c r="B22" s="48">
        <v>35</v>
      </c>
      <c r="C22" s="48">
        <v>37232.627999999997</v>
      </c>
      <c r="D22" s="48">
        <v>751409.93911415897</v>
      </c>
      <c r="E22" s="48">
        <v>734480.59084288601</v>
      </c>
      <c r="F22" s="48">
        <v>16929.348271273699</v>
      </c>
      <c r="G22" s="48">
        <v>734480.59084288601</v>
      </c>
      <c r="H22">
        <v>2.2530109584698501E-2</v>
      </c>
    </row>
    <row r="23" spans="1:8" x14ac:dyDescent="0.15">
      <c r="A23" s="48">
        <v>22</v>
      </c>
      <c r="B23" s="48">
        <v>36</v>
      </c>
      <c r="C23" s="48">
        <v>210484.99600000001</v>
      </c>
      <c r="D23" s="48">
        <v>689122.67326283199</v>
      </c>
      <c r="E23" s="48">
        <v>614644.69088501704</v>
      </c>
      <c r="F23" s="48">
        <v>74477.982377815002</v>
      </c>
      <c r="G23" s="48">
        <v>614644.69088501704</v>
      </c>
      <c r="H23">
        <v>0.108076522900022</v>
      </c>
    </row>
    <row r="24" spans="1:8" x14ac:dyDescent="0.15">
      <c r="A24" s="48">
        <v>23</v>
      </c>
      <c r="B24" s="48">
        <v>37</v>
      </c>
      <c r="C24" s="48">
        <v>81384.456999999995</v>
      </c>
      <c r="D24" s="48">
        <v>799614.90090530994</v>
      </c>
      <c r="E24" s="48">
        <v>725973.71911366598</v>
      </c>
      <c r="F24" s="48">
        <v>73641.181791643496</v>
      </c>
      <c r="G24" s="48">
        <v>725973.71911366598</v>
      </c>
      <c r="H24">
        <v>9.20958097557565E-2</v>
      </c>
    </row>
    <row r="25" spans="1:8" x14ac:dyDescent="0.15">
      <c r="A25" s="48">
        <v>24</v>
      </c>
      <c r="B25" s="48">
        <v>38</v>
      </c>
      <c r="C25" s="48">
        <v>148581.51199999999</v>
      </c>
      <c r="D25" s="48">
        <v>701386.045957522</v>
      </c>
      <c r="E25" s="48">
        <v>665700.32190176996</v>
      </c>
      <c r="F25" s="48">
        <v>35685.724055752202</v>
      </c>
      <c r="G25" s="48">
        <v>665700.32190176996</v>
      </c>
      <c r="H25">
        <v>5.0878862306184901E-2</v>
      </c>
    </row>
    <row r="26" spans="1:8" x14ac:dyDescent="0.15">
      <c r="A26" s="48">
        <v>25</v>
      </c>
      <c r="B26" s="48">
        <v>39</v>
      </c>
      <c r="C26" s="48">
        <v>127262.868</v>
      </c>
      <c r="D26" s="48">
        <v>149760.73053164699</v>
      </c>
      <c r="E26" s="48">
        <v>106803.818397143</v>
      </c>
      <c r="F26" s="48">
        <v>42956.912134503596</v>
      </c>
      <c r="G26" s="48">
        <v>106803.818397143</v>
      </c>
      <c r="H26">
        <v>0.28683695640377599</v>
      </c>
    </row>
    <row r="27" spans="1:8" x14ac:dyDescent="0.15">
      <c r="A27" s="48">
        <v>26</v>
      </c>
      <c r="B27" s="48">
        <v>40</v>
      </c>
      <c r="C27" s="48">
        <v>-46</v>
      </c>
      <c r="D27" s="48">
        <v>-143.96940000000001</v>
      </c>
      <c r="E27" s="48">
        <v>-137.1635</v>
      </c>
      <c r="F27" s="48">
        <v>-6.8059000000000003</v>
      </c>
      <c r="G27" s="48">
        <v>-137.1635</v>
      </c>
      <c r="H27">
        <v>4.7273240007946103E-2</v>
      </c>
    </row>
    <row r="28" spans="1:8" x14ac:dyDescent="0.15">
      <c r="A28" s="48">
        <v>27</v>
      </c>
      <c r="B28" s="48">
        <v>42</v>
      </c>
      <c r="C28" s="48">
        <v>5612.741</v>
      </c>
      <c r="D28" s="48">
        <v>91786.881899999993</v>
      </c>
      <c r="E28" s="48">
        <v>84926.749400000001</v>
      </c>
      <c r="F28" s="48">
        <v>6860.1324999999997</v>
      </c>
      <c r="G28" s="48">
        <v>84926.749400000001</v>
      </c>
      <c r="H28">
        <v>7.4739792419073303E-2</v>
      </c>
    </row>
    <row r="29" spans="1:8" x14ac:dyDescent="0.15">
      <c r="A29" s="48">
        <v>28</v>
      </c>
      <c r="B29" s="48">
        <v>75</v>
      </c>
      <c r="C29" s="48">
        <v>438</v>
      </c>
      <c r="D29" s="48">
        <v>263970.94017094001</v>
      </c>
      <c r="E29" s="48">
        <v>250298.01538461499</v>
      </c>
      <c r="F29" s="48">
        <v>13672.9247863248</v>
      </c>
      <c r="G29" s="48">
        <v>250298.01538461499</v>
      </c>
      <c r="H29">
        <v>5.1797083336031502E-2</v>
      </c>
    </row>
    <row r="30" spans="1:8" x14ac:dyDescent="0.15">
      <c r="A30" s="48">
        <v>29</v>
      </c>
      <c r="B30" s="48">
        <v>76</v>
      </c>
      <c r="C30" s="48">
        <v>2506</v>
      </c>
      <c r="D30" s="48">
        <v>468856.93570940202</v>
      </c>
      <c r="E30" s="48">
        <v>433479.02767435898</v>
      </c>
      <c r="F30" s="48">
        <v>35377.908035042703</v>
      </c>
      <c r="G30" s="48">
        <v>433479.02767435898</v>
      </c>
      <c r="H30">
        <v>7.5455656812486699E-2</v>
      </c>
    </row>
    <row r="31" spans="1:8" x14ac:dyDescent="0.15">
      <c r="A31" s="48">
        <v>30</v>
      </c>
      <c r="B31" s="48">
        <v>99</v>
      </c>
      <c r="C31" s="48">
        <v>37</v>
      </c>
      <c r="D31" s="48">
        <v>11234.1512744876</v>
      </c>
      <c r="E31" s="48">
        <v>10136.731276000301</v>
      </c>
      <c r="F31" s="48">
        <v>1097.41999848726</v>
      </c>
      <c r="G31" s="48">
        <v>10136.731276000301</v>
      </c>
      <c r="H31">
        <v>9.7686062050763495E-2</v>
      </c>
    </row>
    <row r="32" spans="1:8" x14ac:dyDescent="0.15">
      <c r="A32" s="46"/>
      <c r="B32" s="46"/>
      <c r="C32" s="46"/>
      <c r="D32" s="46"/>
      <c r="E32" s="46"/>
      <c r="F32" s="46"/>
      <c r="G32" s="46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Windows 用户</cp:lastModifiedBy>
  <dcterms:created xsi:type="dcterms:W3CDTF">2013-06-21T00:28:37Z</dcterms:created>
  <dcterms:modified xsi:type="dcterms:W3CDTF">2014-05-19T06:22:27Z</dcterms:modified>
</cp:coreProperties>
</file>