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Work paper\Diff check\201-02-28\"/>
    </mc:Choice>
  </mc:AlternateContent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F4" i="2"/>
  <c r="J4" i="2"/>
  <c r="E5" i="2"/>
  <c r="F5" i="2"/>
  <c r="J5" i="2"/>
  <c r="E6" i="2"/>
  <c r="F6" i="2"/>
  <c r="J6" i="2"/>
  <c r="E7" i="2"/>
  <c r="F7" i="2"/>
  <c r="J7" i="2"/>
  <c r="E8" i="2"/>
  <c r="F8" i="2"/>
  <c r="J8" i="2"/>
  <c r="E9" i="2"/>
  <c r="F9" i="2"/>
  <c r="J9" i="2"/>
  <c r="E10" i="2"/>
  <c r="F10" i="2"/>
  <c r="J10" i="2"/>
  <c r="E11" i="2"/>
  <c r="F11" i="2"/>
  <c r="J11" i="2"/>
  <c r="E12" i="2"/>
  <c r="F12" i="2"/>
  <c r="J12" i="2"/>
  <c r="E13" i="2"/>
  <c r="F13" i="2"/>
  <c r="J13" i="2"/>
  <c r="E14" i="2"/>
  <c r="F14" i="2"/>
  <c r="J14" i="2"/>
  <c r="E15" i="2"/>
  <c r="F15" i="2"/>
  <c r="J15" i="2"/>
  <c r="E16" i="2"/>
  <c r="F16" i="2"/>
  <c r="J16" i="2"/>
  <c r="E17" i="2"/>
  <c r="F17" i="2"/>
  <c r="J17" i="2"/>
  <c r="E18" i="2"/>
  <c r="F18" i="2"/>
  <c r="J18" i="2"/>
  <c r="E19" i="2"/>
  <c r="F19" i="2"/>
  <c r="J19" i="2"/>
  <c r="E20" i="2"/>
  <c r="F20" i="2"/>
  <c r="J20" i="2"/>
  <c r="E21" i="2"/>
  <c r="F21" i="2"/>
  <c r="J21" i="2"/>
  <c r="E22" i="2"/>
  <c r="F22" i="2"/>
  <c r="J22" i="2"/>
  <c r="E23" i="2"/>
  <c r="F23" i="2"/>
  <c r="J23" i="2"/>
  <c r="E24" i="2"/>
  <c r="F24" i="2"/>
  <c r="J24" i="2"/>
  <c r="E25" i="2"/>
  <c r="F25" i="2"/>
  <c r="J25" i="2"/>
  <c r="E26" i="2"/>
  <c r="F26" i="2"/>
  <c r="J26" i="2"/>
  <c r="E27" i="2"/>
  <c r="F27" i="2"/>
  <c r="J27" i="2"/>
  <c r="E28" i="2"/>
  <c r="F28" i="2"/>
  <c r="J28" i="2"/>
  <c r="E29" i="2"/>
  <c r="F29" i="2"/>
  <c r="J29" i="2"/>
  <c r="E30" i="2"/>
  <c r="K30" i="2" s="1"/>
  <c r="F30" i="2"/>
  <c r="E31" i="2"/>
  <c r="F31" i="2"/>
  <c r="J31" i="2"/>
  <c r="E32" i="2"/>
  <c r="K32" i="2" s="1"/>
  <c r="F32" i="2"/>
  <c r="E33" i="2"/>
  <c r="K33" i="2" s="1"/>
  <c r="F33" i="2"/>
  <c r="E34" i="2"/>
  <c r="K34" i="2" s="1"/>
  <c r="F34" i="2"/>
  <c r="E35" i="2"/>
  <c r="F35" i="2"/>
  <c r="J35" i="2"/>
  <c r="E36" i="2"/>
  <c r="F36" i="2"/>
  <c r="J36" i="2"/>
  <c r="E37" i="2"/>
  <c r="K37" i="2" s="1"/>
  <c r="F37" i="2"/>
  <c r="E38" i="2"/>
  <c r="K38" i="2" s="1"/>
  <c r="F38" i="2"/>
  <c r="E39" i="2"/>
  <c r="F39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1" i="2"/>
  <c r="I35" i="2"/>
  <c r="I36" i="2"/>
  <c r="I3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5" i="2" l="1"/>
  <c r="K7" i="2"/>
  <c r="K39" i="2"/>
  <c r="G19" i="2"/>
  <c r="L19" i="2" s="1"/>
  <c r="G11" i="2"/>
  <c r="G38" i="2"/>
  <c r="L38" i="2" s="1"/>
  <c r="G7" i="2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G39" i="2"/>
  <c r="L39" i="2" s="1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32" i="2"/>
  <c r="L32" i="2" s="1"/>
  <c r="G29" i="2"/>
  <c r="L29" i="2" s="1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34" i="2"/>
  <c r="L34" i="2" s="1"/>
  <c r="G33" i="2"/>
  <c r="L33" i="2" s="1"/>
  <c r="G31" i="2"/>
  <c r="L31" i="2" s="1"/>
  <c r="G30" i="2"/>
  <c r="L30" i="2" s="1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37" i="2"/>
  <c r="L37" i="2" s="1"/>
  <c r="G35" i="2"/>
  <c r="L35" i="2" s="1"/>
  <c r="G28" i="2"/>
  <c r="L28" i="2" s="1"/>
  <c r="G24" i="2"/>
  <c r="L24" i="2" s="1"/>
  <c r="G20" i="2"/>
  <c r="L20" i="2" s="1"/>
  <c r="G16" i="2"/>
  <c r="L16" i="2" s="1"/>
  <c r="G12" i="2"/>
  <c r="L12" i="2" s="1"/>
  <c r="L11" i="2"/>
  <c r="G8" i="2"/>
  <c r="L8" i="2" s="1"/>
  <c r="L7" i="2"/>
  <c r="J3" i="2"/>
  <c r="G3" i="2"/>
  <c r="G36" i="2"/>
  <c r="L36" i="2" s="1"/>
  <c r="I3" i="2"/>
  <c r="K3" i="2" s="1"/>
  <c r="L3" i="2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<sst xmlns="http://schemas.openxmlformats.org/spreadsheetml/2006/main" count="114" uniqueCount="71">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</sst>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b/>
      <sz val="9"/>
      <color indexed="64"/>
      <name val="宋体"/>
      <family val="3"/>
      <charset val="134"/>
    </font>
    <font>
      <b/>
      <sz val="9"/>
      <color indexed="64"/>
      <name val="宋体"/>
      <charset val="134"/>
    </font>
    <font>
      <sz val="9"/>
      <color indexed="64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</cellStyleXfs>
  <cellXfs count="72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6" fillId="0" borderId="0" xfId="0" applyFont="1" applyAlignment="1">
      <alignment horizontal="left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29" fillId="0" borderId="0" xfId="0" applyNumberFormat="1" applyFont="1" applyAlignment="1"/>
    <xf numFmtId="0" fontId="31" fillId="0" borderId="0" xfId="44" applyNumberFormat="1" applyFont="1"/>
    <xf numFmtId="0" fontId="30" fillId="0" borderId="0" xfId="44" applyNumberFormat="1" applyFont="1"/>
    <xf numFmtId="0" fontId="31" fillId="0" borderId="0" xfId="44" applyNumberFormat="1" applyFo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horizontal="right" vertical="center" wrapText="1"/>
    </xf>
    <xf numFmtId="0" fontId="27" fillId="0" borderId="19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45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117" Type="http://schemas.openxmlformats.org/officeDocument/2006/relationships/hyperlink" Target="cid:13248215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131b990e13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130b7f97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28d9b06713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13214b652" TargetMode="External"/><Relationship Id="rId118" Type="http://schemas.openxmlformats.org/officeDocument/2006/relationships/image" Target="cid:1324823b13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2de2077f2" TargetMode="External"/><Relationship Id="rId108" Type="http://schemas.openxmlformats.org/officeDocument/2006/relationships/image" Target="cid:130b7fbf13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13214b8d13" TargetMode="External"/><Relationship Id="rId119" Type="http://schemas.openxmlformats.org/officeDocument/2006/relationships/hyperlink" Target="cid:13266a86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de215632" TargetMode="External"/><Relationship Id="rId101" Type="http://schemas.openxmlformats.org/officeDocument/2006/relationships/hyperlink" Target="cid:28d9b03f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131407bc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548af2" TargetMode="External"/><Relationship Id="rId104" Type="http://schemas.openxmlformats.org/officeDocument/2006/relationships/image" Target="cid:2de207a213" TargetMode="External"/><Relationship Id="rId120" Type="http://schemas.openxmlformats.org/officeDocument/2006/relationships/image" Target="cid:13266ab4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131407e313" TargetMode="External"/><Relationship Id="rId115" Type="http://schemas.openxmlformats.org/officeDocument/2006/relationships/hyperlink" Target="cid:13230647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de2158013" TargetMode="External"/><Relationship Id="rId105" Type="http://schemas.openxmlformats.org/officeDocument/2006/relationships/hyperlink" Target="cid:479648a82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548b1813" TargetMode="External"/><Relationship Id="rId3" Type="http://schemas.openxmlformats.org/officeDocument/2006/relationships/image" Target="cid:650096f0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13230672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131b98e2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479648c9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548b18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de2158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28d9b067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166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2de207a2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166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479648c9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6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130b7fbf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131407e3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131b990e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131b990e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13214b8d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13230672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1324823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13266ab4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7" sqref="K7"/>
    </sheetView>
  </sheetViews>
  <sheetFormatPr defaultColWidth="9" defaultRowHeight="11.25" x14ac:dyDescent="0.15"/>
  <cols>
    <col min="1" max="1" width="7.75" style="1" customWidth="1"/>
    <col min="2" max="2" width="3" style="4" bestFit="1" customWidth="1"/>
    <col min="3" max="4" width="9" style="1"/>
    <col min="5" max="5" width="10.375" style="1" bestFit="1" customWidth="1"/>
    <col min="6" max="6" width="12.25" style="26" bestFit="1" customWidth="1"/>
    <col min="7" max="7" width="10.375" style="1" bestFit="1" customWidth="1"/>
    <col min="8" max="8" width="9" style="26"/>
    <col min="9" max="9" width="12.625" style="2" customWidth="1"/>
    <col min="10" max="10" width="12.375" style="2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 x14ac:dyDescent="0.15">
      <c r="A2" s="11" t="s">
        <v>3</v>
      </c>
      <c r="B2" s="12"/>
      <c r="C2" s="50" t="s">
        <v>4</v>
      </c>
      <c r="D2" s="50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51" t="s">
        <v>5</v>
      </c>
      <c r="B3" s="51"/>
      <c r="C3" s="51"/>
      <c r="D3" s="51"/>
      <c r="E3" s="15">
        <f>RA!D7</f>
        <v>16643425.631899999</v>
      </c>
      <c r="F3" s="25">
        <f>RA!I7</f>
        <v>1202791.7679000001</v>
      </c>
      <c r="G3" s="16">
        <f>E3-F3</f>
        <v>15440633.864</v>
      </c>
      <c r="H3" s="27">
        <f>RA!J7</f>
        <v>7.2268281452505896</v>
      </c>
      <c r="I3" s="20">
        <f>SUM(I4:I39)</f>
        <v>16643429.696008343</v>
      </c>
      <c r="J3" s="21">
        <f>SUM(J4:J39)</f>
        <v>15440634.114330238</v>
      </c>
      <c r="K3" s="22">
        <f>E3-I3</f>
        <v>-4.0641083437949419</v>
      </c>
      <c r="L3" s="22">
        <f>G3-J3</f>
        <v>-0.2503302376717329</v>
      </c>
    </row>
    <row r="4" spans="1:12" x14ac:dyDescent="0.15">
      <c r="A4" s="52">
        <f>RA!A8</f>
        <v>41698</v>
      </c>
      <c r="B4" s="12">
        <v>12</v>
      </c>
      <c r="C4" s="49" t="s">
        <v>6</v>
      </c>
      <c r="D4" s="49"/>
      <c r="E4" s="15">
        <f>RA!D8</f>
        <v>781560.77300000004</v>
      </c>
      <c r="F4" s="25">
        <f>RA!I8</f>
        <v>-114237.1292</v>
      </c>
      <c r="G4" s="16">
        <f t="shared" ref="G4:G39" si="0">E4-F4</f>
        <v>895797.90220000001</v>
      </c>
      <c r="H4" s="27">
        <f>RA!J8</f>
        <v>-14.616538233041499</v>
      </c>
      <c r="I4" s="20">
        <f>VLOOKUP(B4,RMS!B:D,3,FALSE)</f>
        <v>781561.61498205096</v>
      </c>
      <c r="J4" s="21">
        <f>VLOOKUP(B4,RMS!B:E,4,FALSE)</f>
        <v>895797.90818376106</v>
      </c>
      <c r="K4" s="22">
        <f t="shared" ref="K4:K39" si="1">E4-I4</f>
        <v>-0.84198205091524869</v>
      </c>
      <c r="L4" s="22">
        <f t="shared" ref="L4:L39" si="2">G4-J4</f>
        <v>-5.9837610460817814E-3</v>
      </c>
    </row>
    <row r="5" spans="1:12" x14ac:dyDescent="0.15">
      <c r="A5" s="52"/>
      <c r="B5" s="12">
        <v>13</v>
      </c>
      <c r="C5" s="49" t="s">
        <v>7</v>
      </c>
      <c r="D5" s="49"/>
      <c r="E5" s="15">
        <f>RA!D9</f>
        <v>122470.73119999999</v>
      </c>
      <c r="F5" s="25">
        <f>RA!I9</f>
        <v>25745.580300000001</v>
      </c>
      <c r="G5" s="16">
        <f t="shared" si="0"/>
        <v>96725.150899999993</v>
      </c>
      <c r="H5" s="27">
        <f>RA!J9</f>
        <v>21.021822967608799</v>
      </c>
      <c r="I5" s="20">
        <f>VLOOKUP(B5,RMS!B:D,3,FALSE)</f>
        <v>122470.76521850099</v>
      </c>
      <c r="J5" s="21">
        <f>VLOOKUP(B5,RMS!B:E,4,FALSE)</f>
        <v>96725.142795423904</v>
      </c>
      <c r="K5" s="22">
        <f t="shared" si="1"/>
        <v>-3.401850099908188E-2</v>
      </c>
      <c r="L5" s="22">
        <f t="shared" si="2"/>
        <v>8.1045760889537632E-3</v>
      </c>
    </row>
    <row r="6" spans="1:12" x14ac:dyDescent="0.15">
      <c r="A6" s="52"/>
      <c r="B6" s="12">
        <v>14</v>
      </c>
      <c r="C6" s="49" t="s">
        <v>8</v>
      </c>
      <c r="D6" s="49"/>
      <c r="E6" s="15">
        <f>RA!D10</f>
        <v>125760.7675</v>
      </c>
      <c r="F6" s="25">
        <f>RA!I10</f>
        <v>33275.025800000003</v>
      </c>
      <c r="G6" s="16">
        <f t="shared" si="0"/>
        <v>92485.741699999999</v>
      </c>
      <c r="H6" s="27">
        <f>RA!J10</f>
        <v>26.458987537588001</v>
      </c>
      <c r="I6" s="20">
        <f>VLOOKUP(B6,RMS!B:D,3,FALSE)</f>
        <v>125762.80754188</v>
      </c>
      <c r="J6" s="21">
        <f>VLOOKUP(B6,RMS!B:E,4,FALSE)</f>
        <v>92485.740502564106</v>
      </c>
      <c r="K6" s="22">
        <f t="shared" si="1"/>
        <v>-2.0400418799981708</v>
      </c>
      <c r="L6" s="22">
        <f t="shared" si="2"/>
        <v>1.1974358931183815E-3</v>
      </c>
    </row>
    <row r="7" spans="1:12" x14ac:dyDescent="0.15">
      <c r="A7" s="52"/>
      <c r="B7" s="12">
        <v>15</v>
      </c>
      <c r="C7" s="49" t="s">
        <v>9</v>
      </c>
      <c r="D7" s="49"/>
      <c r="E7" s="15">
        <f>RA!D11</f>
        <v>76236.523199999996</v>
      </c>
      <c r="F7" s="25">
        <f>RA!I11</f>
        <v>13410.0885</v>
      </c>
      <c r="G7" s="16">
        <f t="shared" si="0"/>
        <v>62826.434699999998</v>
      </c>
      <c r="H7" s="27">
        <f>RA!J11</f>
        <v>17.590110274074</v>
      </c>
      <c r="I7" s="20">
        <f>VLOOKUP(B7,RMS!B:D,3,FALSE)</f>
        <v>76236.551375213705</v>
      </c>
      <c r="J7" s="21">
        <f>VLOOKUP(B7,RMS!B:E,4,FALSE)</f>
        <v>62826.435358119699</v>
      </c>
      <c r="K7" s="22">
        <f t="shared" si="1"/>
        <v>-2.8175213708891533E-2</v>
      </c>
      <c r="L7" s="22">
        <f t="shared" si="2"/>
        <v>-6.5811970125650987E-4</v>
      </c>
    </row>
    <row r="8" spans="1:12" x14ac:dyDescent="0.15">
      <c r="A8" s="52"/>
      <c r="B8" s="12">
        <v>16</v>
      </c>
      <c r="C8" s="49" t="s">
        <v>10</v>
      </c>
      <c r="D8" s="49"/>
      <c r="E8" s="15">
        <f>RA!D12</f>
        <v>160014.57320000001</v>
      </c>
      <c r="F8" s="25">
        <f>RA!I12</f>
        <v>24514.7991</v>
      </c>
      <c r="G8" s="16">
        <f t="shared" si="0"/>
        <v>135499.77410000001</v>
      </c>
      <c r="H8" s="27">
        <f>RA!J12</f>
        <v>15.3203540213549</v>
      </c>
      <c r="I8" s="20">
        <f>VLOOKUP(B8,RMS!B:D,3,FALSE)</f>
        <v>160014.59013162399</v>
      </c>
      <c r="J8" s="21">
        <f>VLOOKUP(B8,RMS!B:E,4,FALSE)</f>
        <v>135499.77602307699</v>
      </c>
      <c r="K8" s="22">
        <f t="shared" si="1"/>
        <v>-1.6931623977143317E-2</v>
      </c>
      <c r="L8" s="22">
        <f t="shared" si="2"/>
        <v>-1.9230769830755889E-3</v>
      </c>
    </row>
    <row r="9" spans="1:12" x14ac:dyDescent="0.15">
      <c r="A9" s="52"/>
      <c r="B9" s="12">
        <v>17</v>
      </c>
      <c r="C9" s="49" t="s">
        <v>11</v>
      </c>
      <c r="D9" s="49"/>
      <c r="E9" s="15">
        <f>RA!D13</f>
        <v>383422.6839</v>
      </c>
      <c r="F9" s="25">
        <f>RA!I13</f>
        <v>55836.440300000002</v>
      </c>
      <c r="G9" s="16">
        <f t="shared" si="0"/>
        <v>327586.24359999999</v>
      </c>
      <c r="H9" s="27">
        <f>RA!J13</f>
        <v>14.5626335228937</v>
      </c>
      <c r="I9" s="20">
        <f>VLOOKUP(B9,RMS!B:D,3,FALSE)</f>
        <v>383422.88197948702</v>
      </c>
      <c r="J9" s="21">
        <f>VLOOKUP(B9,RMS!B:E,4,FALSE)</f>
        <v>327586.24371794902</v>
      </c>
      <c r="K9" s="22">
        <f t="shared" si="1"/>
        <v>-0.19807948701782152</v>
      </c>
      <c r="L9" s="22">
        <f t="shared" si="2"/>
        <v>-1.1794903548434377E-4</v>
      </c>
    </row>
    <row r="10" spans="1:12" x14ac:dyDescent="0.15">
      <c r="A10" s="52"/>
      <c r="B10" s="12">
        <v>18</v>
      </c>
      <c r="C10" s="49" t="s">
        <v>12</v>
      </c>
      <c r="D10" s="49"/>
      <c r="E10" s="15">
        <f>RA!D14</f>
        <v>146035.83559999999</v>
      </c>
      <c r="F10" s="25">
        <f>RA!I14</f>
        <v>23916.740300000001</v>
      </c>
      <c r="G10" s="16">
        <f t="shared" si="0"/>
        <v>122119.09529999999</v>
      </c>
      <c r="H10" s="27">
        <f>RA!J14</f>
        <v>16.3773091732835</v>
      </c>
      <c r="I10" s="20">
        <f>VLOOKUP(B10,RMS!B:D,3,FALSE)</f>
        <v>146035.82493760699</v>
      </c>
      <c r="J10" s="21">
        <f>VLOOKUP(B10,RMS!B:E,4,FALSE)</f>
        <v>122119.09444359</v>
      </c>
      <c r="K10" s="22">
        <f t="shared" si="1"/>
        <v>1.0662393004167825E-2</v>
      </c>
      <c r="L10" s="22">
        <f t="shared" si="2"/>
        <v>8.5640998440794647E-4</v>
      </c>
    </row>
    <row r="11" spans="1:12" x14ac:dyDescent="0.15">
      <c r="A11" s="52"/>
      <c r="B11" s="12">
        <v>19</v>
      </c>
      <c r="C11" s="49" t="s">
        <v>13</v>
      </c>
      <c r="D11" s="49"/>
      <c r="E11" s="15">
        <f>RA!D15</f>
        <v>181353.2303</v>
      </c>
      <c r="F11" s="25">
        <f>RA!I15</f>
        <v>-36000.750500000002</v>
      </c>
      <c r="G11" s="16">
        <f t="shared" si="0"/>
        <v>217353.98079999999</v>
      </c>
      <c r="H11" s="27">
        <f>RA!J15</f>
        <v>-19.851176866519801</v>
      </c>
      <c r="I11" s="20">
        <f>VLOOKUP(B11,RMS!B:D,3,FALSE)</f>
        <v>181353.328636752</v>
      </c>
      <c r="J11" s="21">
        <f>VLOOKUP(B11,RMS!B:E,4,FALSE)</f>
        <v>217353.97945555599</v>
      </c>
      <c r="K11" s="22">
        <f t="shared" si="1"/>
        <v>-9.8336752009345219E-2</v>
      </c>
      <c r="L11" s="22">
        <f t="shared" si="2"/>
        <v>1.3444439973682165E-3</v>
      </c>
    </row>
    <row r="12" spans="1:12" x14ac:dyDescent="0.15">
      <c r="A12" s="52"/>
      <c r="B12" s="12">
        <v>21</v>
      </c>
      <c r="C12" s="49" t="s">
        <v>14</v>
      </c>
      <c r="D12" s="49"/>
      <c r="E12" s="15">
        <f>RA!D16</f>
        <v>637020.23120000004</v>
      </c>
      <c r="F12" s="25">
        <f>RA!I16</f>
        <v>31336.216499999999</v>
      </c>
      <c r="G12" s="16">
        <f t="shared" si="0"/>
        <v>605684.01470000006</v>
      </c>
      <c r="H12" s="27">
        <f>RA!J16</f>
        <v>4.9191870156101301</v>
      </c>
      <c r="I12" s="20">
        <f>VLOOKUP(B12,RMS!B:D,3,FALSE)</f>
        <v>637020.1298</v>
      </c>
      <c r="J12" s="21">
        <f>VLOOKUP(B12,RMS!B:E,4,FALSE)</f>
        <v>605684.01470000006</v>
      </c>
      <c r="K12" s="22">
        <f t="shared" si="1"/>
        <v>0.10140000004321337</v>
      </c>
      <c r="L12" s="22">
        <f t="shared" si="2"/>
        <v>0</v>
      </c>
    </row>
    <row r="13" spans="1:12" x14ac:dyDescent="0.15">
      <c r="A13" s="52"/>
      <c r="B13" s="12">
        <v>22</v>
      </c>
      <c r="C13" s="49" t="s">
        <v>15</v>
      </c>
      <c r="D13" s="49"/>
      <c r="E13" s="15">
        <f>RA!D17</f>
        <v>780496.23080000002</v>
      </c>
      <c r="F13" s="25">
        <f>RA!I17</f>
        <v>47148.534099999997</v>
      </c>
      <c r="G13" s="16">
        <f t="shared" si="0"/>
        <v>733347.69669999997</v>
      </c>
      <c r="H13" s="27">
        <f>RA!J17</f>
        <v>6.0408407163828697</v>
      </c>
      <c r="I13" s="20">
        <f>VLOOKUP(B13,RMS!B:D,3,FALSE)</f>
        <v>780496.29113247897</v>
      </c>
      <c r="J13" s="21">
        <f>VLOOKUP(B13,RMS!B:E,4,FALSE)</f>
        <v>733347.69697350403</v>
      </c>
      <c r="K13" s="22">
        <f t="shared" si="1"/>
        <v>-6.0332478955388069E-2</v>
      </c>
      <c r="L13" s="22">
        <f t="shared" si="2"/>
        <v>-2.7350406162440777E-4</v>
      </c>
    </row>
    <row r="14" spans="1:12" x14ac:dyDescent="0.15">
      <c r="A14" s="52"/>
      <c r="B14" s="12">
        <v>23</v>
      </c>
      <c r="C14" s="49" t="s">
        <v>16</v>
      </c>
      <c r="D14" s="49"/>
      <c r="E14" s="15">
        <f>RA!D18</f>
        <v>2175364.2976000002</v>
      </c>
      <c r="F14" s="25">
        <f>RA!I18</f>
        <v>277269.48599999998</v>
      </c>
      <c r="G14" s="16">
        <f t="shared" si="0"/>
        <v>1898094.8116000001</v>
      </c>
      <c r="H14" s="27">
        <f>RA!J18</f>
        <v>12.745887495988701</v>
      </c>
      <c r="I14" s="20">
        <f>VLOOKUP(B14,RMS!B:D,3,FALSE)</f>
        <v>2175364.3827162399</v>
      </c>
      <c r="J14" s="21">
        <f>VLOOKUP(B14,RMS!B:E,4,FALSE)</f>
        <v>1898094.79044188</v>
      </c>
      <c r="K14" s="22">
        <f t="shared" si="1"/>
        <v>-8.5116239730268717E-2</v>
      </c>
      <c r="L14" s="22">
        <f t="shared" si="2"/>
        <v>2.1158120129257441E-2</v>
      </c>
    </row>
    <row r="15" spans="1:12" x14ac:dyDescent="0.15">
      <c r="A15" s="52"/>
      <c r="B15" s="12">
        <v>24</v>
      </c>
      <c r="C15" s="49" t="s">
        <v>17</v>
      </c>
      <c r="D15" s="49"/>
      <c r="E15" s="15">
        <f>RA!D19</f>
        <v>683334.33100000001</v>
      </c>
      <c r="F15" s="25">
        <f>RA!I19</f>
        <v>83367.901500000007</v>
      </c>
      <c r="G15" s="16">
        <f t="shared" si="0"/>
        <v>599966.42949999997</v>
      </c>
      <c r="H15" s="27">
        <f>RA!J19</f>
        <v>12.200162895079201</v>
      </c>
      <c r="I15" s="20">
        <f>VLOOKUP(B15,RMS!B:D,3,FALSE)</f>
        <v>683334.30035213695</v>
      </c>
      <c r="J15" s="21">
        <f>VLOOKUP(B15,RMS!B:E,4,FALSE)</f>
        <v>599966.42905982898</v>
      </c>
      <c r="K15" s="22">
        <f t="shared" si="1"/>
        <v>3.0647863051854074E-2</v>
      </c>
      <c r="L15" s="22">
        <f t="shared" si="2"/>
        <v>4.4017098844051361E-4</v>
      </c>
    </row>
    <row r="16" spans="1:12" x14ac:dyDescent="0.15">
      <c r="A16" s="52"/>
      <c r="B16" s="12">
        <v>25</v>
      </c>
      <c r="C16" s="49" t="s">
        <v>18</v>
      </c>
      <c r="D16" s="49"/>
      <c r="E16" s="15">
        <f>RA!D20</f>
        <v>965565.08420000004</v>
      </c>
      <c r="F16" s="25">
        <f>RA!I20</f>
        <v>45472.829700000002</v>
      </c>
      <c r="G16" s="16">
        <f t="shared" si="0"/>
        <v>920092.25450000004</v>
      </c>
      <c r="H16" s="27">
        <f>RA!J20</f>
        <v>4.7094525728087602</v>
      </c>
      <c r="I16" s="20">
        <f>VLOOKUP(B16,RMS!B:D,3,FALSE)</f>
        <v>965565.0736</v>
      </c>
      <c r="J16" s="21">
        <f>VLOOKUP(B16,RMS!B:E,4,FALSE)</f>
        <v>920092.25450000004</v>
      </c>
      <c r="K16" s="22">
        <f t="shared" si="1"/>
        <v>1.0600000037811697E-2</v>
      </c>
      <c r="L16" s="22">
        <f t="shared" si="2"/>
        <v>0</v>
      </c>
    </row>
    <row r="17" spans="1:12" x14ac:dyDescent="0.15">
      <c r="A17" s="52"/>
      <c r="B17" s="12">
        <v>26</v>
      </c>
      <c r="C17" s="49" t="s">
        <v>19</v>
      </c>
      <c r="D17" s="49"/>
      <c r="E17" s="15">
        <f>RA!D21</f>
        <v>429277.5416</v>
      </c>
      <c r="F17" s="25">
        <f>RA!I21</f>
        <v>53308.693500000001</v>
      </c>
      <c r="G17" s="16">
        <f t="shared" si="0"/>
        <v>375968.8481</v>
      </c>
      <c r="H17" s="27">
        <f>RA!J21</f>
        <v>12.4182349026013</v>
      </c>
      <c r="I17" s="20">
        <f>VLOOKUP(B17,RMS!B:D,3,FALSE)</f>
        <v>429277.15480647498</v>
      </c>
      <c r="J17" s="21">
        <f>VLOOKUP(B17,RMS!B:E,4,FALSE)</f>
        <v>375968.84800485597</v>
      </c>
      <c r="K17" s="22">
        <f t="shared" si="1"/>
        <v>0.38679352501640096</v>
      </c>
      <c r="L17" s="22">
        <f t="shared" si="2"/>
        <v>9.5144030638039112E-5</v>
      </c>
    </row>
    <row r="18" spans="1:12" x14ac:dyDescent="0.15">
      <c r="A18" s="52"/>
      <c r="B18" s="12">
        <v>27</v>
      </c>
      <c r="C18" s="49" t="s">
        <v>20</v>
      </c>
      <c r="D18" s="49"/>
      <c r="E18" s="15">
        <f>RA!D22</f>
        <v>1017647.2663</v>
      </c>
      <c r="F18" s="25">
        <f>RA!I22</f>
        <v>147042.81340000001</v>
      </c>
      <c r="G18" s="16">
        <f t="shared" si="0"/>
        <v>870604.45290000003</v>
      </c>
      <c r="H18" s="27">
        <f>RA!J22</f>
        <v>14.4492908564108</v>
      </c>
      <c r="I18" s="20">
        <f>VLOOKUP(B18,RMS!B:D,3,FALSE)</f>
        <v>1017647.4133</v>
      </c>
      <c r="J18" s="21">
        <f>VLOOKUP(B18,RMS!B:E,4,FALSE)</f>
        <v>870604.45149999997</v>
      </c>
      <c r="K18" s="22">
        <f t="shared" si="1"/>
        <v>-0.14699999999720603</v>
      </c>
      <c r="L18" s="22">
        <f t="shared" si="2"/>
        <v>1.4000000664964318E-3</v>
      </c>
    </row>
    <row r="19" spans="1:12" x14ac:dyDescent="0.15">
      <c r="A19" s="52"/>
      <c r="B19" s="12">
        <v>29</v>
      </c>
      <c r="C19" s="49" t="s">
        <v>21</v>
      </c>
      <c r="D19" s="49"/>
      <c r="E19" s="15">
        <f>RA!D23</f>
        <v>2439840.9904999998</v>
      </c>
      <c r="F19" s="25">
        <f>RA!I23</f>
        <v>135400.64189999999</v>
      </c>
      <c r="G19" s="16">
        <f t="shared" si="0"/>
        <v>2304440.3485999997</v>
      </c>
      <c r="H19" s="27">
        <f>RA!J23</f>
        <v>5.5495682885568796</v>
      </c>
      <c r="I19" s="20">
        <f>VLOOKUP(B19,RMS!B:D,3,FALSE)</f>
        <v>2439842.0780265001</v>
      </c>
      <c r="J19" s="21">
        <f>VLOOKUP(B19,RMS!B:E,4,FALSE)</f>
        <v>2304440.3887042701</v>
      </c>
      <c r="K19" s="22">
        <f t="shared" si="1"/>
        <v>-1.0875265002250671</v>
      </c>
      <c r="L19" s="22">
        <f t="shared" si="2"/>
        <v>-4.0104270447045565E-2</v>
      </c>
    </row>
    <row r="20" spans="1:12" x14ac:dyDescent="0.15">
      <c r="A20" s="52"/>
      <c r="B20" s="12">
        <v>31</v>
      </c>
      <c r="C20" s="49" t="s">
        <v>22</v>
      </c>
      <c r="D20" s="49"/>
      <c r="E20" s="15">
        <f>RA!D24</f>
        <v>266739.93790000002</v>
      </c>
      <c r="F20" s="25">
        <f>RA!I24</f>
        <v>-296796.73479999998</v>
      </c>
      <c r="G20" s="16">
        <f t="shared" si="0"/>
        <v>563536.6727</v>
      </c>
      <c r="H20" s="27">
        <f>RA!J24</f>
        <v>-111.268202705839</v>
      </c>
      <c r="I20" s="20">
        <f>VLOOKUP(B20,RMS!B:D,3,FALSE)</f>
        <v>266739.92730633798</v>
      </c>
      <c r="J20" s="21">
        <f>VLOOKUP(B20,RMS!B:E,4,FALSE)</f>
        <v>563536.66363353794</v>
      </c>
      <c r="K20" s="22">
        <f t="shared" si="1"/>
        <v>1.0593662038445473E-2</v>
      </c>
      <c r="L20" s="22">
        <f t="shared" si="2"/>
        <v>9.0664620511233807E-3</v>
      </c>
    </row>
    <row r="21" spans="1:12" x14ac:dyDescent="0.15">
      <c r="A21" s="52"/>
      <c r="B21" s="12">
        <v>32</v>
      </c>
      <c r="C21" s="49" t="s">
        <v>23</v>
      </c>
      <c r="D21" s="49"/>
      <c r="E21" s="15">
        <f>RA!D25</f>
        <v>307441.18689999997</v>
      </c>
      <c r="F21" s="25">
        <f>RA!I25</f>
        <v>29772.187300000001</v>
      </c>
      <c r="G21" s="16">
        <f t="shared" si="0"/>
        <v>277668.99959999998</v>
      </c>
      <c r="H21" s="27">
        <f>RA!J25</f>
        <v>9.6838642864346802</v>
      </c>
      <c r="I21" s="20">
        <f>VLOOKUP(B21,RMS!B:D,3,FALSE)</f>
        <v>307441.185464965</v>
      </c>
      <c r="J21" s="21">
        <f>VLOOKUP(B21,RMS!B:E,4,FALSE)</f>
        <v>277668.99664873502</v>
      </c>
      <c r="K21" s="22">
        <f t="shared" si="1"/>
        <v>1.4350349665619433E-3</v>
      </c>
      <c r="L21" s="22">
        <f t="shared" si="2"/>
        <v>2.9512649634853005E-3</v>
      </c>
    </row>
    <row r="22" spans="1:12" x14ac:dyDescent="0.15">
      <c r="A22" s="52"/>
      <c r="B22" s="12">
        <v>33</v>
      </c>
      <c r="C22" s="49" t="s">
        <v>24</v>
      </c>
      <c r="D22" s="49"/>
      <c r="E22" s="15">
        <f>RA!D26</f>
        <v>487851.56530000002</v>
      </c>
      <c r="F22" s="25">
        <f>RA!I26</f>
        <v>96958.084799999997</v>
      </c>
      <c r="G22" s="16">
        <f t="shared" si="0"/>
        <v>390893.48050000001</v>
      </c>
      <c r="H22" s="27">
        <f>RA!J26</f>
        <v>19.874505217663199</v>
      </c>
      <c r="I22" s="20">
        <f>VLOOKUP(B22,RMS!B:D,3,FALSE)</f>
        <v>487851.58192377997</v>
      </c>
      <c r="J22" s="21">
        <f>VLOOKUP(B22,RMS!B:E,4,FALSE)</f>
        <v>390893.53564438398</v>
      </c>
      <c r="K22" s="22">
        <f t="shared" si="1"/>
        <v>-1.6623779956717044E-2</v>
      </c>
      <c r="L22" s="22">
        <f t="shared" si="2"/>
        <v>-5.5144383979495615E-2</v>
      </c>
    </row>
    <row r="23" spans="1:12" x14ac:dyDescent="0.15">
      <c r="A23" s="52"/>
      <c r="B23" s="12">
        <v>34</v>
      </c>
      <c r="C23" s="49" t="s">
        <v>25</v>
      </c>
      <c r="D23" s="49"/>
      <c r="E23" s="15">
        <f>RA!D27</f>
        <v>258515.12179999999</v>
      </c>
      <c r="F23" s="25">
        <f>RA!I27</f>
        <v>71090.919299999994</v>
      </c>
      <c r="G23" s="16">
        <f t="shared" si="0"/>
        <v>187424.20250000001</v>
      </c>
      <c r="H23" s="27">
        <f>RA!J27</f>
        <v>27.499714061214299</v>
      </c>
      <c r="I23" s="20">
        <f>VLOOKUP(B23,RMS!B:D,3,FALSE)</f>
        <v>258515.09810539999</v>
      </c>
      <c r="J23" s="21">
        <f>VLOOKUP(B23,RMS!B:E,4,FALSE)</f>
        <v>187424.21022160101</v>
      </c>
      <c r="K23" s="22">
        <f t="shared" si="1"/>
        <v>2.3694600007729605E-2</v>
      </c>
      <c r="L23" s="22">
        <f t="shared" si="2"/>
        <v>-7.7216009958647192E-3</v>
      </c>
    </row>
    <row r="24" spans="1:12" x14ac:dyDescent="0.15">
      <c r="A24" s="52"/>
      <c r="B24" s="12">
        <v>35</v>
      </c>
      <c r="C24" s="49" t="s">
        <v>26</v>
      </c>
      <c r="D24" s="49"/>
      <c r="E24" s="15">
        <f>RA!D28</f>
        <v>780581.94929999998</v>
      </c>
      <c r="F24" s="25">
        <f>RA!I28</f>
        <v>74387.383600000001</v>
      </c>
      <c r="G24" s="16">
        <f t="shared" si="0"/>
        <v>706194.56569999992</v>
      </c>
      <c r="H24" s="27">
        <f>RA!J28</f>
        <v>9.5297340230206604</v>
      </c>
      <c r="I24" s="20">
        <f>VLOOKUP(B24,RMS!B:D,3,FALSE)</f>
        <v>780581.94947168103</v>
      </c>
      <c r="J24" s="21">
        <f>VLOOKUP(B24,RMS!B:E,4,FALSE)</f>
        <v>706194.56115827803</v>
      </c>
      <c r="K24" s="22">
        <f t="shared" si="1"/>
        <v>-1.7168105114251375E-4</v>
      </c>
      <c r="L24" s="22">
        <f t="shared" si="2"/>
        <v>4.5417218934744596E-3</v>
      </c>
    </row>
    <row r="25" spans="1:12" x14ac:dyDescent="0.15">
      <c r="A25" s="52"/>
      <c r="B25" s="12">
        <v>36</v>
      </c>
      <c r="C25" s="49" t="s">
        <v>27</v>
      </c>
      <c r="D25" s="49"/>
      <c r="E25" s="15">
        <f>RA!D29</f>
        <v>641974.95510000002</v>
      </c>
      <c r="F25" s="25">
        <f>RA!I29</f>
        <v>105544.0396</v>
      </c>
      <c r="G25" s="16">
        <f t="shared" si="0"/>
        <v>536430.9155</v>
      </c>
      <c r="H25" s="27">
        <f>RA!J29</f>
        <v>16.440522914723299</v>
      </c>
      <c r="I25" s="20">
        <f>VLOOKUP(B25,RMS!B:D,3,FALSE)</f>
        <v>641974.955854867</v>
      </c>
      <c r="J25" s="21">
        <f>VLOOKUP(B25,RMS!B:E,4,FALSE)</f>
        <v>536430.92427281698</v>
      </c>
      <c r="K25" s="22">
        <f t="shared" si="1"/>
        <v>-7.5486698187887669E-4</v>
      </c>
      <c r="L25" s="22">
        <f t="shared" si="2"/>
        <v>-8.7728169746696949E-3</v>
      </c>
    </row>
    <row r="26" spans="1:12" x14ac:dyDescent="0.15">
      <c r="A26" s="52"/>
      <c r="B26" s="12">
        <v>37</v>
      </c>
      <c r="C26" s="49" t="s">
        <v>28</v>
      </c>
      <c r="D26" s="49"/>
      <c r="E26" s="15">
        <f>RA!D30</f>
        <v>1003006.7796</v>
      </c>
      <c r="F26" s="25">
        <f>RA!I30</f>
        <v>119676.4825</v>
      </c>
      <c r="G26" s="16">
        <f t="shared" si="0"/>
        <v>883330.29709999997</v>
      </c>
      <c r="H26" s="27">
        <f>RA!J30</f>
        <v>11.9317720412346</v>
      </c>
      <c r="I26" s="20">
        <f>VLOOKUP(B26,RMS!B:D,3,FALSE)</f>
        <v>1003006.75309823</v>
      </c>
      <c r="J26" s="21">
        <f>VLOOKUP(B26,RMS!B:E,4,FALSE)</f>
        <v>883330.30406781798</v>
      </c>
      <c r="K26" s="22">
        <f t="shared" si="1"/>
        <v>2.6501770014874637E-2</v>
      </c>
      <c r="L26" s="22">
        <f t="shared" si="2"/>
        <v>-6.967818015255034E-3</v>
      </c>
    </row>
    <row r="27" spans="1:12" x14ac:dyDescent="0.15">
      <c r="A27" s="52"/>
      <c r="B27" s="12">
        <v>38</v>
      </c>
      <c r="C27" s="49" t="s">
        <v>29</v>
      </c>
      <c r="D27" s="49"/>
      <c r="E27" s="15">
        <f>RA!D31</f>
        <v>784517.3602</v>
      </c>
      <c r="F27" s="25">
        <f>RA!I31</f>
        <v>57290.201000000001</v>
      </c>
      <c r="G27" s="16">
        <f t="shared" si="0"/>
        <v>727227.15919999999</v>
      </c>
      <c r="H27" s="27">
        <f>RA!J31</f>
        <v>7.3026046211896203</v>
      </c>
      <c r="I27" s="20">
        <f>VLOOKUP(B27,RMS!B:D,3,FALSE)</f>
        <v>784517.40058761102</v>
      </c>
      <c r="J27" s="21">
        <f>VLOOKUP(B27,RMS!B:E,4,FALSE)</f>
        <v>727227.34280884999</v>
      </c>
      <c r="K27" s="22">
        <f t="shared" si="1"/>
        <v>-4.0387611021287739E-2</v>
      </c>
      <c r="L27" s="22">
        <f t="shared" si="2"/>
        <v>-0.18360884999856353</v>
      </c>
    </row>
    <row r="28" spans="1:12" x14ac:dyDescent="0.15">
      <c r="A28" s="52"/>
      <c r="B28" s="12">
        <v>39</v>
      </c>
      <c r="C28" s="49" t="s">
        <v>30</v>
      </c>
      <c r="D28" s="49"/>
      <c r="E28" s="15">
        <f>RA!D32</f>
        <v>158853.1961</v>
      </c>
      <c r="F28" s="25">
        <f>RA!I32</f>
        <v>41285.543400000002</v>
      </c>
      <c r="G28" s="16">
        <f t="shared" si="0"/>
        <v>117567.65270000001</v>
      </c>
      <c r="H28" s="27">
        <f>RA!J32</f>
        <v>25.989746768463</v>
      </c>
      <c r="I28" s="20">
        <f>VLOOKUP(B28,RMS!B:D,3,FALSE)</f>
        <v>158853.17349528801</v>
      </c>
      <c r="J28" s="21">
        <f>VLOOKUP(B28,RMS!B:E,4,FALSE)</f>
        <v>117567.644066475</v>
      </c>
      <c r="K28" s="22">
        <f t="shared" si="1"/>
        <v>2.2604711994063109E-2</v>
      </c>
      <c r="L28" s="22">
        <f t="shared" si="2"/>
        <v>8.6335250089177862E-3</v>
      </c>
    </row>
    <row r="29" spans="1:12" x14ac:dyDescent="0.15">
      <c r="A29" s="52"/>
      <c r="B29" s="12">
        <v>40</v>
      </c>
      <c r="C29" s="49" t="s">
        <v>31</v>
      </c>
      <c r="D29" s="49"/>
      <c r="E29" s="15">
        <f>RA!D33</f>
        <v>7.6924000000000001</v>
      </c>
      <c r="F29" s="25">
        <f>RA!I33</f>
        <v>1.4978</v>
      </c>
      <c r="G29" s="16">
        <f t="shared" si="0"/>
        <v>6.1946000000000003</v>
      </c>
      <c r="H29" s="27">
        <f>RA!J33</f>
        <v>19.471166346003798</v>
      </c>
      <c r="I29" s="20">
        <f>VLOOKUP(B29,RMS!B:D,3,FALSE)</f>
        <v>7.6924000000000001</v>
      </c>
      <c r="J29" s="21">
        <f>VLOOKUP(B29,RMS!B:E,4,FALSE)</f>
        <v>6.1946000000000003</v>
      </c>
      <c r="K29" s="22">
        <f t="shared" si="1"/>
        <v>0</v>
      </c>
      <c r="L29" s="22">
        <f t="shared" si="2"/>
        <v>0</v>
      </c>
    </row>
    <row r="30" spans="1:12" x14ac:dyDescent="0.15">
      <c r="A30" s="52"/>
      <c r="B30" s="12">
        <v>41</v>
      </c>
      <c r="C30" s="49" t="s">
        <v>40</v>
      </c>
      <c r="D30" s="49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52"/>
      <c r="B31" s="12">
        <v>42</v>
      </c>
      <c r="C31" s="49" t="s">
        <v>32</v>
      </c>
      <c r="D31" s="49"/>
      <c r="E31" s="15">
        <f>RA!D35</f>
        <v>97752.067800000004</v>
      </c>
      <c r="F31" s="25">
        <f>RA!I35</f>
        <v>9594.8845999999994</v>
      </c>
      <c r="G31" s="16">
        <f t="shared" si="0"/>
        <v>88157.183199999999</v>
      </c>
      <c r="H31" s="27">
        <f>RA!J35</f>
        <v>9.8155310838345304</v>
      </c>
      <c r="I31" s="20">
        <f>VLOOKUP(B31,RMS!B:D,3,FALSE)</f>
        <v>97752.067299999995</v>
      </c>
      <c r="J31" s="21">
        <f>VLOOKUP(B31,RMS!B:E,4,FALSE)</f>
        <v>88157.185299999997</v>
      </c>
      <c r="K31" s="22">
        <f t="shared" si="1"/>
        <v>5.0000000919681042E-4</v>
      </c>
      <c r="L31" s="22">
        <f t="shared" si="2"/>
        <v>-2.0999999978812411E-3</v>
      </c>
    </row>
    <row r="32" spans="1:12" x14ac:dyDescent="0.15">
      <c r="A32" s="52"/>
      <c r="B32" s="12">
        <v>71</v>
      </c>
      <c r="C32" s="49" t="s">
        <v>41</v>
      </c>
      <c r="D32" s="49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52"/>
      <c r="B33" s="12">
        <v>72</v>
      </c>
      <c r="C33" s="49" t="s">
        <v>42</v>
      </c>
      <c r="D33" s="49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52"/>
      <c r="B34" s="12">
        <v>73</v>
      </c>
      <c r="C34" s="49" t="s">
        <v>43</v>
      </c>
      <c r="D34" s="49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52"/>
      <c r="B35" s="12">
        <v>75</v>
      </c>
      <c r="C35" s="49" t="s">
        <v>33</v>
      </c>
      <c r="D35" s="49"/>
      <c r="E35" s="15">
        <f>RA!D39</f>
        <v>259413.4779</v>
      </c>
      <c r="F35" s="25">
        <f>RA!I39</f>
        <v>13118.6474</v>
      </c>
      <c r="G35" s="16">
        <f t="shared" si="0"/>
        <v>246294.83050000001</v>
      </c>
      <c r="H35" s="27">
        <f>RA!J39</f>
        <v>5.0570415639919197</v>
      </c>
      <c r="I35" s="20">
        <f>VLOOKUP(B35,RMS!B:D,3,FALSE)</f>
        <v>259413.478632479</v>
      </c>
      <c r="J35" s="21">
        <f>VLOOKUP(B35,RMS!B:E,4,FALSE)</f>
        <v>246294.828547009</v>
      </c>
      <c r="K35" s="22">
        <f t="shared" si="1"/>
        <v>-7.3247900581918657E-4</v>
      </c>
      <c r="L35" s="22">
        <f t="shared" si="2"/>
        <v>1.9529910059645772E-3</v>
      </c>
    </row>
    <row r="36" spans="1:12" x14ac:dyDescent="0.15">
      <c r="A36" s="52"/>
      <c r="B36" s="12">
        <v>76</v>
      </c>
      <c r="C36" s="49" t="s">
        <v>34</v>
      </c>
      <c r="D36" s="49"/>
      <c r="E36" s="15">
        <f>RA!D40</f>
        <v>455558.37849999999</v>
      </c>
      <c r="F36" s="25">
        <f>RA!I40</f>
        <v>28778.1005</v>
      </c>
      <c r="G36" s="16">
        <f t="shared" si="0"/>
        <v>426780.27799999999</v>
      </c>
      <c r="H36" s="27">
        <f>RA!J40</f>
        <v>6.3171048669451704</v>
      </c>
      <c r="I36" s="20">
        <f>VLOOKUP(B36,RMS!B:D,3,FALSE)</f>
        <v>455558.37188461499</v>
      </c>
      <c r="J36" s="21">
        <f>VLOOKUP(B36,RMS!B:E,4,FALSE)</f>
        <v>426780.276594872</v>
      </c>
      <c r="K36" s="22">
        <f t="shared" si="1"/>
        <v>6.6153850057162344E-3</v>
      </c>
      <c r="L36" s="22">
        <f t="shared" si="2"/>
        <v>1.4051279867999256E-3</v>
      </c>
    </row>
    <row r="37" spans="1:12" x14ac:dyDescent="0.15">
      <c r="A37" s="52"/>
      <c r="B37" s="12">
        <v>77</v>
      </c>
      <c r="C37" s="49" t="s">
        <v>44</v>
      </c>
      <c r="D37" s="49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52"/>
      <c r="B38" s="12">
        <v>78</v>
      </c>
      <c r="C38" s="49" t="s">
        <v>45</v>
      </c>
      <c r="D38" s="49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x14ac:dyDescent="0.15">
      <c r="A39" s="52"/>
      <c r="B39" s="12">
        <v>99</v>
      </c>
      <c r="C39" s="49" t="s">
        <v>35</v>
      </c>
      <c r="D39" s="49"/>
      <c r="E39" s="15">
        <f>RA!D43</f>
        <v>35810.872000000003</v>
      </c>
      <c r="F39" s="25">
        <f>RA!I43</f>
        <v>5282.6197000000002</v>
      </c>
      <c r="G39" s="16">
        <f t="shared" si="0"/>
        <v>30528.252300000004</v>
      </c>
      <c r="H39" s="27">
        <f>RA!J43</f>
        <v>14.7514411265942</v>
      </c>
      <c r="I39" s="20">
        <f>VLOOKUP(B39,RMS!B:D,3,FALSE)</f>
        <v>35810.871946146297</v>
      </c>
      <c r="J39" s="21">
        <f>VLOOKUP(B39,RMS!B:E,4,FALSE)</f>
        <v>30528.252401482499</v>
      </c>
      <c r="K39" s="22">
        <f t="shared" si="1"/>
        <v>5.3853706049267203E-5</v>
      </c>
      <c r="L39" s="22">
        <f t="shared" si="2"/>
        <v>-1.0148249566555023E-4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sqref="A1:XFD1048576"/>
    </sheetView>
  </sheetViews>
  <sheetFormatPr defaultRowHeight="11.25" x14ac:dyDescent="0.15"/>
  <cols>
    <col min="1" max="1" width="7.7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7" width="9.25" style="1" bestFit="1" customWidth="1"/>
    <col min="18" max="18" width="10.5" style="1" bestFit="1" customWidth="1"/>
    <col min="19" max="20" width="9" style="1"/>
    <col min="21" max="21" width="10.5" style="1" bestFit="1" customWidth="1"/>
    <col min="22" max="22" width="36" style="1" bestFit="1" customWidth="1"/>
    <col min="23" max="16384" width="9" style="1"/>
  </cols>
  <sheetData>
    <row r="1" spans="1:23" ht="12.75" x14ac:dyDescent="0.2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30" t="s">
        <v>54</v>
      </c>
      <c r="W1" s="60"/>
    </row>
    <row r="2" spans="1:23" ht="12.75" x14ac:dyDescent="0.2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30"/>
      <c r="W2" s="60"/>
    </row>
    <row r="3" spans="1:23" ht="23.25" thickBot="1" x14ac:dyDescent="0.2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61" t="s">
        <v>55</v>
      </c>
      <c r="W3" s="60"/>
    </row>
    <row r="4" spans="1:23" ht="12.75" thickTop="1" thickBot="1" x14ac:dyDescent="0.2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W4" s="60"/>
    </row>
    <row r="5" spans="1:23" ht="12.75" thickTop="1" thickBot="1" x14ac:dyDescent="0.25">
      <c r="A5" s="31"/>
      <c r="B5" s="32"/>
      <c r="C5" s="62"/>
      <c r="D5" s="63" t="s">
        <v>0</v>
      </c>
      <c r="E5" s="63" t="s">
        <v>56</v>
      </c>
      <c r="F5" s="63" t="s">
        <v>57</v>
      </c>
      <c r="G5" s="63" t="s">
        <v>58</v>
      </c>
      <c r="H5" s="63" t="s">
        <v>59</v>
      </c>
      <c r="I5" s="63" t="s">
        <v>1</v>
      </c>
      <c r="J5" s="63" t="s">
        <v>2</v>
      </c>
      <c r="K5" s="63" t="s">
        <v>60</v>
      </c>
      <c r="L5" s="63" t="s">
        <v>61</v>
      </c>
      <c r="M5" s="63" t="s">
        <v>62</v>
      </c>
      <c r="N5" s="63" t="s">
        <v>63</v>
      </c>
      <c r="O5" s="63" t="s">
        <v>64</v>
      </c>
      <c r="P5" s="63" t="s">
        <v>65</v>
      </c>
      <c r="Q5" s="63" t="s">
        <v>66</v>
      </c>
      <c r="R5" s="63" t="s">
        <v>67</v>
      </c>
      <c r="S5" s="63" t="s">
        <v>68</v>
      </c>
      <c r="T5" s="63" t="s">
        <v>69</v>
      </c>
      <c r="U5" s="64" t="s">
        <v>70</v>
      </c>
    </row>
    <row r="6" spans="1:23" ht="12" thickBot="1" x14ac:dyDescent="0.2">
      <c r="A6" s="65" t="s">
        <v>3</v>
      </c>
      <c r="B6" s="66" t="s">
        <v>4</v>
      </c>
      <c r="C6" s="67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8"/>
    </row>
    <row r="7" spans="1:23" ht="12" thickBot="1" x14ac:dyDescent="0.2">
      <c r="A7" s="57" t="s">
        <v>5</v>
      </c>
      <c r="B7" s="58"/>
      <c r="C7" s="59"/>
      <c r="D7" s="33">
        <v>16643425.631899999</v>
      </c>
      <c r="E7" s="33">
        <v>18457740.2531</v>
      </c>
      <c r="F7" s="34">
        <v>90.170440171324401</v>
      </c>
      <c r="G7" s="33">
        <v>19293249.684099998</v>
      </c>
      <c r="H7" s="34">
        <v>-13.734462029917999</v>
      </c>
      <c r="I7" s="33">
        <v>1202791.7679000001</v>
      </c>
      <c r="J7" s="34">
        <v>7.2268281452505896</v>
      </c>
      <c r="K7" s="33">
        <v>-4113505.3829000001</v>
      </c>
      <c r="L7" s="34">
        <v>-21.3209565534729</v>
      </c>
      <c r="M7" s="34">
        <v>-1.2924006792114699</v>
      </c>
      <c r="N7" s="33">
        <v>566852078.54149997</v>
      </c>
      <c r="O7" s="33">
        <v>1611008960.4781001</v>
      </c>
      <c r="P7" s="33">
        <v>938591</v>
      </c>
      <c r="Q7" s="33">
        <v>859794</v>
      </c>
      <c r="R7" s="34">
        <v>9.1646371107497693</v>
      </c>
      <c r="S7" s="33">
        <v>17.732351612043999</v>
      </c>
      <c r="T7" s="33">
        <v>17.5957671920251</v>
      </c>
      <c r="U7" s="35">
        <v>0.77025553636201805</v>
      </c>
    </row>
    <row r="8" spans="1:23" ht="12" thickBot="1" x14ac:dyDescent="0.2">
      <c r="A8" s="69">
        <v>41698</v>
      </c>
      <c r="B8" s="53" t="s">
        <v>6</v>
      </c>
      <c r="C8" s="54"/>
      <c r="D8" s="36">
        <v>781560.77300000004</v>
      </c>
      <c r="E8" s="36">
        <v>688461.61069999996</v>
      </c>
      <c r="F8" s="37">
        <v>113.52278193192799</v>
      </c>
      <c r="G8" s="36">
        <v>782386.46669999999</v>
      </c>
      <c r="H8" s="37">
        <v>-0.105535273824786</v>
      </c>
      <c r="I8" s="36">
        <v>-114237.1292</v>
      </c>
      <c r="J8" s="37">
        <v>-14.616538233041499</v>
      </c>
      <c r="K8" s="36">
        <v>165094.73310000001</v>
      </c>
      <c r="L8" s="37">
        <v>21.101430063884798</v>
      </c>
      <c r="M8" s="37">
        <v>-1.69194896199872</v>
      </c>
      <c r="N8" s="36">
        <v>25113185.539700001</v>
      </c>
      <c r="O8" s="36">
        <v>67027031.542300001</v>
      </c>
      <c r="P8" s="36">
        <v>46075</v>
      </c>
      <c r="Q8" s="36">
        <v>45301</v>
      </c>
      <c r="R8" s="37">
        <v>1.7085715547118201</v>
      </c>
      <c r="S8" s="36">
        <v>16.9627948562127</v>
      </c>
      <c r="T8" s="36">
        <v>16.510492435045599</v>
      </c>
      <c r="U8" s="39">
        <v>2.6664380781652501</v>
      </c>
    </row>
    <row r="9" spans="1:23" ht="12" thickBot="1" x14ac:dyDescent="0.2">
      <c r="A9" s="70"/>
      <c r="B9" s="53" t="s">
        <v>7</v>
      </c>
      <c r="C9" s="54"/>
      <c r="D9" s="36">
        <v>122470.73119999999</v>
      </c>
      <c r="E9" s="36">
        <v>132962.48009999999</v>
      </c>
      <c r="F9" s="37">
        <v>92.109240973762496</v>
      </c>
      <c r="G9" s="36">
        <v>129664.4538</v>
      </c>
      <c r="H9" s="37">
        <v>-5.5479527265783197</v>
      </c>
      <c r="I9" s="36">
        <v>25745.580300000001</v>
      </c>
      <c r="J9" s="37">
        <v>21.021822967608799</v>
      </c>
      <c r="K9" s="36">
        <v>24213.291399999998</v>
      </c>
      <c r="L9" s="37">
        <v>18.6738081952264</v>
      </c>
      <c r="M9" s="37">
        <v>6.3282966148087996E-2</v>
      </c>
      <c r="N9" s="36">
        <v>5805913.6993000004</v>
      </c>
      <c r="O9" s="36">
        <v>11230827.614600001</v>
      </c>
      <c r="P9" s="36">
        <v>7919</v>
      </c>
      <c r="Q9" s="36">
        <v>7087</v>
      </c>
      <c r="R9" s="37">
        <v>11.7398052772682</v>
      </c>
      <c r="S9" s="36">
        <v>15.465428867281201</v>
      </c>
      <c r="T9" s="36">
        <v>14.3082834767885</v>
      </c>
      <c r="U9" s="39">
        <v>7.4821422698519697</v>
      </c>
    </row>
    <row r="10" spans="1:23" ht="12" thickBot="1" x14ac:dyDescent="0.2">
      <c r="A10" s="70"/>
      <c r="B10" s="53" t="s">
        <v>8</v>
      </c>
      <c r="C10" s="54"/>
      <c r="D10" s="36">
        <v>125760.7675</v>
      </c>
      <c r="E10" s="36">
        <v>143820.56700000001</v>
      </c>
      <c r="F10" s="37">
        <v>87.4428255452504</v>
      </c>
      <c r="G10" s="36">
        <v>140265.51070000001</v>
      </c>
      <c r="H10" s="37">
        <v>-10.3409192520767</v>
      </c>
      <c r="I10" s="36">
        <v>33275.025800000003</v>
      </c>
      <c r="J10" s="37">
        <v>26.458987537588001</v>
      </c>
      <c r="K10" s="36">
        <v>24397.111000000001</v>
      </c>
      <c r="L10" s="37">
        <v>17.393520957679002</v>
      </c>
      <c r="M10" s="37">
        <v>0.36389205262869001</v>
      </c>
      <c r="N10" s="36">
        <v>7307374.8509999998</v>
      </c>
      <c r="O10" s="36">
        <v>16385363.7919</v>
      </c>
      <c r="P10" s="36">
        <v>93154</v>
      </c>
      <c r="Q10" s="36">
        <v>81753</v>
      </c>
      <c r="R10" s="37">
        <v>13.9456656024855</v>
      </c>
      <c r="S10" s="36">
        <v>1.3500307823603901</v>
      </c>
      <c r="T10" s="36">
        <v>1.29444165107091</v>
      </c>
      <c r="U10" s="39">
        <v>4.11761953992574</v>
      </c>
    </row>
    <row r="11" spans="1:23" ht="12" thickBot="1" x14ac:dyDescent="0.2">
      <c r="A11" s="70"/>
      <c r="B11" s="53" t="s">
        <v>9</v>
      </c>
      <c r="C11" s="54"/>
      <c r="D11" s="36">
        <v>76236.523199999996</v>
      </c>
      <c r="E11" s="36">
        <v>56675.222300000001</v>
      </c>
      <c r="F11" s="37">
        <v>134.51473166961</v>
      </c>
      <c r="G11" s="36">
        <v>61515.566599999998</v>
      </c>
      <c r="H11" s="37">
        <v>23.930457628264801</v>
      </c>
      <c r="I11" s="36">
        <v>13410.0885</v>
      </c>
      <c r="J11" s="37">
        <v>17.590110274074</v>
      </c>
      <c r="K11" s="36">
        <v>5947.1485000000002</v>
      </c>
      <c r="L11" s="37">
        <v>9.6677131150735391</v>
      </c>
      <c r="M11" s="37">
        <v>1.2548770221560801</v>
      </c>
      <c r="N11" s="36">
        <v>3014452.91</v>
      </c>
      <c r="O11" s="36">
        <v>7196716.6950000003</v>
      </c>
      <c r="P11" s="36">
        <v>5559</v>
      </c>
      <c r="Q11" s="36">
        <v>4101</v>
      </c>
      <c r="R11" s="37">
        <v>35.552304316020503</v>
      </c>
      <c r="S11" s="36">
        <v>13.714071451699899</v>
      </c>
      <c r="T11" s="36">
        <v>16.596921823945401</v>
      </c>
      <c r="U11" s="39">
        <v>-21.021112383719501</v>
      </c>
    </row>
    <row r="12" spans="1:23" ht="12" thickBot="1" x14ac:dyDescent="0.2">
      <c r="A12" s="70"/>
      <c r="B12" s="53" t="s">
        <v>10</v>
      </c>
      <c r="C12" s="54"/>
      <c r="D12" s="36">
        <v>160014.57320000001</v>
      </c>
      <c r="E12" s="36">
        <v>194964.1263</v>
      </c>
      <c r="F12" s="37">
        <v>82.073854424776798</v>
      </c>
      <c r="G12" s="36">
        <v>203250.60440000001</v>
      </c>
      <c r="H12" s="37">
        <v>-21.2722768169048</v>
      </c>
      <c r="I12" s="36">
        <v>24514.7991</v>
      </c>
      <c r="J12" s="37">
        <v>15.3203540213549</v>
      </c>
      <c r="K12" s="36">
        <v>19996.556799999998</v>
      </c>
      <c r="L12" s="37">
        <v>9.83837507348637</v>
      </c>
      <c r="M12" s="37">
        <v>0.22595101472669499</v>
      </c>
      <c r="N12" s="36">
        <v>6955126.9565000003</v>
      </c>
      <c r="O12" s="36">
        <v>19488296.562100001</v>
      </c>
      <c r="P12" s="36">
        <v>1873</v>
      </c>
      <c r="Q12" s="36">
        <v>1914</v>
      </c>
      <c r="R12" s="37">
        <v>-2.1421107628004199</v>
      </c>
      <c r="S12" s="36">
        <v>85.432233422317097</v>
      </c>
      <c r="T12" s="36">
        <v>80.407529780564303</v>
      </c>
      <c r="U12" s="39">
        <v>5.8815079981747198</v>
      </c>
    </row>
    <row r="13" spans="1:23" ht="12" thickBot="1" x14ac:dyDescent="0.2">
      <c r="A13" s="70"/>
      <c r="B13" s="53" t="s">
        <v>11</v>
      </c>
      <c r="C13" s="54"/>
      <c r="D13" s="36">
        <v>383422.6839</v>
      </c>
      <c r="E13" s="36">
        <v>239295.96170000001</v>
      </c>
      <c r="F13" s="37">
        <v>160.22948368041801</v>
      </c>
      <c r="G13" s="36">
        <v>519535.06160000002</v>
      </c>
      <c r="H13" s="37">
        <v>-26.198881992837599</v>
      </c>
      <c r="I13" s="36">
        <v>55836.440300000002</v>
      </c>
      <c r="J13" s="37">
        <v>14.5626335228937</v>
      </c>
      <c r="K13" s="36">
        <v>7358.8459000000003</v>
      </c>
      <c r="L13" s="37">
        <v>1.4164291197859</v>
      </c>
      <c r="M13" s="37">
        <v>6.5876626659623403</v>
      </c>
      <c r="N13" s="36">
        <v>12979043.3084</v>
      </c>
      <c r="O13" s="36">
        <v>31008052.264600001</v>
      </c>
      <c r="P13" s="36">
        <v>16530</v>
      </c>
      <c r="Q13" s="36">
        <v>15498</v>
      </c>
      <c r="R13" s="37">
        <v>6.6589237320944701</v>
      </c>
      <c r="S13" s="36">
        <v>23.195564664246799</v>
      </c>
      <c r="T13" s="36">
        <v>23.6965015614918</v>
      </c>
      <c r="U13" s="39">
        <v>-2.15962363708746</v>
      </c>
    </row>
    <row r="14" spans="1:23" ht="12" thickBot="1" x14ac:dyDescent="0.2">
      <c r="A14" s="70"/>
      <c r="B14" s="53" t="s">
        <v>12</v>
      </c>
      <c r="C14" s="54"/>
      <c r="D14" s="36">
        <v>146035.83559999999</v>
      </c>
      <c r="E14" s="36">
        <v>133072.49280000001</v>
      </c>
      <c r="F14" s="37">
        <v>109.74156456171799</v>
      </c>
      <c r="G14" s="36">
        <v>142454.7604</v>
      </c>
      <c r="H14" s="37">
        <v>2.51383329693207</v>
      </c>
      <c r="I14" s="36">
        <v>23916.740300000001</v>
      </c>
      <c r="J14" s="37">
        <v>16.3773091732835</v>
      </c>
      <c r="K14" s="36">
        <v>16001.8932</v>
      </c>
      <c r="L14" s="37">
        <v>11.232964876054799</v>
      </c>
      <c r="M14" s="37">
        <v>0.49461941790737601</v>
      </c>
      <c r="N14" s="36">
        <v>4740552.7222999996</v>
      </c>
      <c r="O14" s="36">
        <v>14167233.6757</v>
      </c>
      <c r="P14" s="36">
        <v>3540</v>
      </c>
      <c r="Q14" s="36">
        <v>3100</v>
      </c>
      <c r="R14" s="37">
        <v>14.193548387096801</v>
      </c>
      <c r="S14" s="36">
        <v>41.253060903954797</v>
      </c>
      <c r="T14" s="36">
        <v>44.630219451612902</v>
      </c>
      <c r="U14" s="39">
        <v>-8.1864435599598107</v>
      </c>
    </row>
    <row r="15" spans="1:23" ht="12" thickBot="1" x14ac:dyDescent="0.2">
      <c r="A15" s="70"/>
      <c r="B15" s="53" t="s">
        <v>13</v>
      </c>
      <c r="C15" s="54"/>
      <c r="D15" s="36">
        <v>181353.2303</v>
      </c>
      <c r="E15" s="36">
        <v>70181.510200000004</v>
      </c>
      <c r="F15" s="37">
        <v>258.40599580030101</v>
      </c>
      <c r="G15" s="36">
        <v>83027.923800000004</v>
      </c>
      <c r="H15" s="37">
        <v>118.42438302666601</v>
      </c>
      <c r="I15" s="36">
        <v>-36000.750500000002</v>
      </c>
      <c r="J15" s="37">
        <v>-19.851176866519801</v>
      </c>
      <c r="K15" s="36">
        <v>11612.3966</v>
      </c>
      <c r="L15" s="37">
        <v>13.986133903543401</v>
      </c>
      <c r="M15" s="37">
        <v>-4.1001998760531499</v>
      </c>
      <c r="N15" s="36">
        <v>4029951.7466000002</v>
      </c>
      <c r="O15" s="36">
        <v>9837864.3175000008</v>
      </c>
      <c r="P15" s="36">
        <v>7890</v>
      </c>
      <c r="Q15" s="36">
        <v>9927</v>
      </c>
      <c r="R15" s="37">
        <v>-20.519794499848899</v>
      </c>
      <c r="S15" s="36">
        <v>22.9852002915082</v>
      </c>
      <c r="T15" s="36">
        <v>24.008801108089099</v>
      </c>
      <c r="U15" s="39">
        <v>-4.4533038807539702</v>
      </c>
    </row>
    <row r="16" spans="1:23" ht="12" thickBot="1" x14ac:dyDescent="0.2">
      <c r="A16" s="70"/>
      <c r="B16" s="53" t="s">
        <v>14</v>
      </c>
      <c r="C16" s="54"/>
      <c r="D16" s="36">
        <v>637020.23120000004</v>
      </c>
      <c r="E16" s="36">
        <v>716082.55519999994</v>
      </c>
      <c r="F16" s="37">
        <v>88.9590490054714</v>
      </c>
      <c r="G16" s="36">
        <v>1300797.5839</v>
      </c>
      <c r="H16" s="37">
        <v>-51.028489052838601</v>
      </c>
      <c r="I16" s="36">
        <v>31336.216499999999</v>
      </c>
      <c r="J16" s="37">
        <v>4.9191870156101301</v>
      </c>
      <c r="K16" s="36">
        <v>7015.1292999999996</v>
      </c>
      <c r="L16" s="37">
        <v>0.53929445955515398</v>
      </c>
      <c r="M16" s="37">
        <v>3.4669478152027802</v>
      </c>
      <c r="N16" s="36">
        <v>31467136.5266</v>
      </c>
      <c r="O16" s="36">
        <v>79882969.857600003</v>
      </c>
      <c r="P16" s="36">
        <v>39133</v>
      </c>
      <c r="Q16" s="36">
        <v>34120</v>
      </c>
      <c r="R16" s="37">
        <v>14.692262602579101</v>
      </c>
      <c r="S16" s="36">
        <v>16.2783387729027</v>
      </c>
      <c r="T16" s="36">
        <v>15.931557749120801</v>
      </c>
      <c r="U16" s="39">
        <v>2.1303219488169001</v>
      </c>
    </row>
    <row r="17" spans="1:21" ht="12" thickBot="1" x14ac:dyDescent="0.2">
      <c r="A17" s="70"/>
      <c r="B17" s="53" t="s">
        <v>15</v>
      </c>
      <c r="C17" s="54"/>
      <c r="D17" s="36">
        <v>780496.23080000002</v>
      </c>
      <c r="E17" s="36">
        <v>528385.554</v>
      </c>
      <c r="F17" s="37">
        <v>147.71339316365899</v>
      </c>
      <c r="G17" s="36">
        <v>522753.1054</v>
      </c>
      <c r="H17" s="37">
        <v>49.304943908995099</v>
      </c>
      <c r="I17" s="36">
        <v>47148.534099999997</v>
      </c>
      <c r="J17" s="37">
        <v>6.0408407163828697</v>
      </c>
      <c r="K17" s="36">
        <v>60354.233200000002</v>
      </c>
      <c r="L17" s="37">
        <v>11.5454566556459</v>
      </c>
      <c r="M17" s="37">
        <v>-0.21880319573010501</v>
      </c>
      <c r="N17" s="36">
        <v>36000634.484099999</v>
      </c>
      <c r="O17" s="36">
        <v>104036322.3645</v>
      </c>
      <c r="P17" s="36">
        <v>12098</v>
      </c>
      <c r="Q17" s="36">
        <v>10548</v>
      </c>
      <c r="R17" s="37">
        <v>14.6947288585514</v>
      </c>
      <c r="S17" s="36">
        <v>64.514484278393098</v>
      </c>
      <c r="T17" s="36">
        <v>46.8249711793705</v>
      </c>
      <c r="U17" s="39">
        <v>27.419444326158999</v>
      </c>
    </row>
    <row r="18" spans="1:21" ht="12" thickBot="1" x14ac:dyDescent="0.2">
      <c r="A18" s="70"/>
      <c r="B18" s="53" t="s">
        <v>16</v>
      </c>
      <c r="C18" s="54"/>
      <c r="D18" s="36">
        <v>2175364.2976000002</v>
      </c>
      <c r="E18" s="36">
        <v>2009731.5619999999</v>
      </c>
      <c r="F18" s="37">
        <v>108.241535274252</v>
      </c>
      <c r="G18" s="36">
        <v>1677090.6843000001</v>
      </c>
      <c r="H18" s="37">
        <v>29.710594541163601</v>
      </c>
      <c r="I18" s="36">
        <v>277269.48599999998</v>
      </c>
      <c r="J18" s="37">
        <v>12.745887495988701</v>
      </c>
      <c r="K18" s="36">
        <v>201495.03640000001</v>
      </c>
      <c r="L18" s="37">
        <v>12.0145582040545</v>
      </c>
      <c r="M18" s="37">
        <v>0.37606112266495501</v>
      </c>
      <c r="N18" s="36">
        <v>73334185.269099995</v>
      </c>
      <c r="O18" s="36">
        <v>241468566.74900001</v>
      </c>
      <c r="P18" s="36">
        <v>87841</v>
      </c>
      <c r="Q18" s="36">
        <v>75264</v>
      </c>
      <c r="R18" s="37">
        <v>16.710512329932001</v>
      </c>
      <c r="S18" s="36">
        <v>24.764794317004601</v>
      </c>
      <c r="T18" s="36">
        <v>22.5343157844388</v>
      </c>
      <c r="U18" s="39">
        <v>9.0066507478895996</v>
      </c>
    </row>
    <row r="19" spans="1:21" ht="12" thickBot="1" x14ac:dyDescent="0.2">
      <c r="A19" s="70"/>
      <c r="B19" s="53" t="s">
        <v>17</v>
      </c>
      <c r="C19" s="54"/>
      <c r="D19" s="36">
        <v>683334.33100000001</v>
      </c>
      <c r="E19" s="36">
        <v>668268.58730000001</v>
      </c>
      <c r="F19" s="37">
        <v>102.25444439351401</v>
      </c>
      <c r="G19" s="36">
        <v>641777.4682</v>
      </c>
      <c r="H19" s="37">
        <v>6.4752760667268197</v>
      </c>
      <c r="I19" s="36">
        <v>83367.901500000007</v>
      </c>
      <c r="J19" s="37">
        <v>12.200162895079201</v>
      </c>
      <c r="K19" s="36">
        <v>85038.780599999998</v>
      </c>
      <c r="L19" s="37">
        <v>13.250508909031799</v>
      </c>
      <c r="M19" s="37">
        <v>-1.9648436727465999E-2</v>
      </c>
      <c r="N19" s="36">
        <v>27615410.0733</v>
      </c>
      <c r="O19" s="36">
        <v>69209737.036200002</v>
      </c>
      <c r="P19" s="36">
        <v>18301</v>
      </c>
      <c r="Q19" s="36">
        <v>16416</v>
      </c>
      <c r="R19" s="37">
        <v>11.482699805068201</v>
      </c>
      <c r="S19" s="36">
        <v>37.338633462652297</v>
      </c>
      <c r="T19" s="36">
        <v>39.321088145711499</v>
      </c>
      <c r="U19" s="39">
        <v>-5.3093927099451097</v>
      </c>
    </row>
    <row r="20" spans="1:21" ht="12" thickBot="1" x14ac:dyDescent="0.2">
      <c r="A20" s="70"/>
      <c r="B20" s="53" t="s">
        <v>18</v>
      </c>
      <c r="C20" s="54"/>
      <c r="D20" s="36">
        <v>965565.08420000004</v>
      </c>
      <c r="E20" s="36">
        <v>1131824.6007000001</v>
      </c>
      <c r="F20" s="37">
        <v>85.310487473308697</v>
      </c>
      <c r="G20" s="36">
        <v>1673106.1396000001</v>
      </c>
      <c r="H20" s="37">
        <v>-42.2890717243531</v>
      </c>
      <c r="I20" s="36">
        <v>45472.829700000002</v>
      </c>
      <c r="J20" s="37">
        <v>4.7094525728087602</v>
      </c>
      <c r="K20" s="36">
        <v>-69574.696599999996</v>
      </c>
      <c r="L20" s="37">
        <v>-4.15841499551449</v>
      </c>
      <c r="M20" s="37">
        <v>-1.6535828673667501</v>
      </c>
      <c r="N20" s="36">
        <v>30061200.957800001</v>
      </c>
      <c r="O20" s="36">
        <v>96914512.864899993</v>
      </c>
      <c r="P20" s="36">
        <v>38540</v>
      </c>
      <c r="Q20" s="36">
        <v>36905</v>
      </c>
      <c r="R20" s="37">
        <v>4.4302939981032399</v>
      </c>
      <c r="S20" s="36">
        <v>25.053582880124502</v>
      </c>
      <c r="T20" s="36">
        <v>23.5705528194012</v>
      </c>
      <c r="U20" s="39">
        <v>5.9194330320710096</v>
      </c>
    </row>
    <row r="21" spans="1:21" ht="12" thickBot="1" x14ac:dyDescent="0.2">
      <c r="A21" s="70"/>
      <c r="B21" s="53" t="s">
        <v>19</v>
      </c>
      <c r="C21" s="54"/>
      <c r="D21" s="36">
        <v>429277.5416</v>
      </c>
      <c r="E21" s="36">
        <v>329330.79379999998</v>
      </c>
      <c r="F21" s="37">
        <v>130.34843679413001</v>
      </c>
      <c r="G21" s="36">
        <v>466432.70529999997</v>
      </c>
      <c r="H21" s="37">
        <v>-7.9658144203465602</v>
      </c>
      <c r="I21" s="36">
        <v>53308.693500000001</v>
      </c>
      <c r="J21" s="37">
        <v>12.4182349026013</v>
      </c>
      <c r="K21" s="36">
        <v>55624.178999999996</v>
      </c>
      <c r="L21" s="37">
        <v>11.9254457005161</v>
      </c>
      <c r="M21" s="37">
        <v>-4.1627320018512E-2</v>
      </c>
      <c r="N21" s="36">
        <v>16632907.823100001</v>
      </c>
      <c r="O21" s="36">
        <v>40170662.645499997</v>
      </c>
      <c r="P21" s="36">
        <v>37237</v>
      </c>
      <c r="Q21" s="36">
        <v>34093</v>
      </c>
      <c r="R21" s="37">
        <v>9.2218343941571597</v>
      </c>
      <c r="S21" s="36">
        <v>11.5282525874802</v>
      </c>
      <c r="T21" s="36">
        <v>11.1511950253718</v>
      </c>
      <c r="U21" s="39">
        <v>3.2707260640515998</v>
      </c>
    </row>
    <row r="22" spans="1:21" ht="12" thickBot="1" x14ac:dyDescent="0.2">
      <c r="A22" s="70"/>
      <c r="B22" s="53" t="s">
        <v>20</v>
      </c>
      <c r="C22" s="54"/>
      <c r="D22" s="36">
        <v>1017647.2663</v>
      </c>
      <c r="E22" s="36">
        <v>927772.79</v>
      </c>
      <c r="F22" s="37">
        <v>109.68712138022499</v>
      </c>
      <c r="G22" s="36">
        <v>882112.78350000002</v>
      </c>
      <c r="H22" s="37">
        <v>15.364756676831499</v>
      </c>
      <c r="I22" s="36">
        <v>147042.81340000001</v>
      </c>
      <c r="J22" s="37">
        <v>14.4492908564108</v>
      </c>
      <c r="K22" s="36">
        <v>91455.358999999997</v>
      </c>
      <c r="L22" s="37">
        <v>10.3677625708051</v>
      </c>
      <c r="M22" s="37">
        <v>0.60780970090555297</v>
      </c>
      <c r="N22" s="36">
        <v>47538810.010399997</v>
      </c>
      <c r="O22" s="36">
        <v>105361132.4454</v>
      </c>
      <c r="P22" s="36">
        <v>61929</v>
      </c>
      <c r="Q22" s="36">
        <v>55718</v>
      </c>
      <c r="R22" s="37">
        <v>11.1472055709107</v>
      </c>
      <c r="S22" s="36">
        <v>16.4324834294111</v>
      </c>
      <c r="T22" s="36">
        <v>16.435437589288899</v>
      </c>
      <c r="U22" s="39">
        <v>-1.7977561885338E-2</v>
      </c>
    </row>
    <row r="23" spans="1:21" ht="12" thickBot="1" x14ac:dyDescent="0.2">
      <c r="A23" s="70"/>
      <c r="B23" s="53" t="s">
        <v>21</v>
      </c>
      <c r="C23" s="54"/>
      <c r="D23" s="36">
        <v>2439840.9904999998</v>
      </c>
      <c r="E23" s="36">
        <v>2757303.9465000001</v>
      </c>
      <c r="F23" s="37">
        <v>88.486472214897702</v>
      </c>
      <c r="G23" s="36">
        <v>3575494.4783000001</v>
      </c>
      <c r="H23" s="37">
        <v>-31.762137927841401</v>
      </c>
      <c r="I23" s="36">
        <v>135400.64189999999</v>
      </c>
      <c r="J23" s="37">
        <v>5.5495682885568796</v>
      </c>
      <c r="K23" s="36">
        <v>127185.6339</v>
      </c>
      <c r="L23" s="37">
        <v>3.55714809998732</v>
      </c>
      <c r="M23" s="37">
        <v>6.4590691166102998E-2</v>
      </c>
      <c r="N23" s="36">
        <v>76273945.748300001</v>
      </c>
      <c r="O23" s="36">
        <v>188372001.35460001</v>
      </c>
      <c r="P23" s="36">
        <v>83393</v>
      </c>
      <c r="Q23" s="36">
        <v>82855</v>
      </c>
      <c r="R23" s="37">
        <v>0.64932713777079398</v>
      </c>
      <c r="S23" s="36">
        <v>29.257143771059901</v>
      </c>
      <c r="T23" s="36">
        <v>29.7532144179591</v>
      </c>
      <c r="U23" s="39">
        <v>-1.6955539159289399</v>
      </c>
    </row>
    <row r="24" spans="1:21" ht="12" thickBot="1" x14ac:dyDescent="0.2">
      <c r="A24" s="70"/>
      <c r="B24" s="53" t="s">
        <v>22</v>
      </c>
      <c r="C24" s="54"/>
      <c r="D24" s="36">
        <v>266739.93790000002</v>
      </c>
      <c r="E24" s="36">
        <v>264800.05869999999</v>
      </c>
      <c r="F24" s="37">
        <v>100.73258261706</v>
      </c>
      <c r="G24" s="36">
        <v>220463.33309999999</v>
      </c>
      <c r="H24" s="37">
        <v>20.990612883009199</v>
      </c>
      <c r="I24" s="36">
        <v>-296796.73479999998</v>
      </c>
      <c r="J24" s="37">
        <v>-111.268202705839</v>
      </c>
      <c r="K24" s="36">
        <v>-1536784.4464</v>
      </c>
      <c r="L24" s="37">
        <v>-697.07031314043104</v>
      </c>
      <c r="M24" s="37">
        <v>-0.80687159120118501</v>
      </c>
      <c r="N24" s="36">
        <v>9290502.5197999999</v>
      </c>
      <c r="O24" s="36">
        <v>26549980.782000002</v>
      </c>
      <c r="P24" s="36">
        <v>29416</v>
      </c>
      <c r="Q24" s="36">
        <v>25866</v>
      </c>
      <c r="R24" s="37">
        <v>13.724580530426</v>
      </c>
      <c r="S24" s="36">
        <v>9.0678521178950202</v>
      </c>
      <c r="T24" s="36">
        <v>9.1778889739426308</v>
      </c>
      <c r="U24" s="39">
        <v>-1.21348313378923</v>
      </c>
    </row>
    <row r="25" spans="1:21" ht="12" thickBot="1" x14ac:dyDescent="0.2">
      <c r="A25" s="70"/>
      <c r="B25" s="53" t="s">
        <v>23</v>
      </c>
      <c r="C25" s="54"/>
      <c r="D25" s="36">
        <v>307441.18689999997</v>
      </c>
      <c r="E25" s="36">
        <v>204815.41310000001</v>
      </c>
      <c r="F25" s="37">
        <v>150.10647013654901</v>
      </c>
      <c r="G25" s="36">
        <v>359358.75510000001</v>
      </c>
      <c r="H25" s="37">
        <v>-14.4472807363641</v>
      </c>
      <c r="I25" s="36">
        <v>29772.187300000001</v>
      </c>
      <c r="J25" s="37">
        <v>9.6838642864346802</v>
      </c>
      <c r="K25" s="36">
        <v>-128075.9614</v>
      </c>
      <c r="L25" s="37">
        <v>-35.640139437916297</v>
      </c>
      <c r="M25" s="37">
        <v>-1.2324572618823999</v>
      </c>
      <c r="N25" s="36">
        <v>8788505.4168999996</v>
      </c>
      <c r="O25" s="36">
        <v>30259016.750399999</v>
      </c>
      <c r="P25" s="36">
        <v>16705</v>
      </c>
      <c r="Q25" s="36">
        <v>14393</v>
      </c>
      <c r="R25" s="37">
        <v>16.063364135343601</v>
      </c>
      <c r="S25" s="36">
        <v>18.404141688117299</v>
      </c>
      <c r="T25" s="36">
        <v>16.694276919335799</v>
      </c>
      <c r="U25" s="39">
        <v>9.2906520595063693</v>
      </c>
    </row>
    <row r="26" spans="1:21" ht="12" thickBot="1" x14ac:dyDescent="0.2">
      <c r="A26" s="70"/>
      <c r="B26" s="53" t="s">
        <v>24</v>
      </c>
      <c r="C26" s="54"/>
      <c r="D26" s="36">
        <v>487851.56530000002</v>
      </c>
      <c r="E26" s="36">
        <v>650967.09739999997</v>
      </c>
      <c r="F26" s="37">
        <v>74.942584233290304</v>
      </c>
      <c r="G26" s="36">
        <v>536153.99239999999</v>
      </c>
      <c r="H26" s="37">
        <v>-9.0090585512163308</v>
      </c>
      <c r="I26" s="36">
        <v>96958.084799999997</v>
      </c>
      <c r="J26" s="37">
        <v>19.874505217663199</v>
      </c>
      <c r="K26" s="36">
        <v>-98533.067999999999</v>
      </c>
      <c r="L26" s="37">
        <v>-18.377755159284298</v>
      </c>
      <c r="M26" s="37">
        <v>-1.9840156890273599</v>
      </c>
      <c r="N26" s="36">
        <v>13420933.1041</v>
      </c>
      <c r="O26" s="36">
        <v>53105003.752300002</v>
      </c>
      <c r="P26" s="36">
        <v>35371</v>
      </c>
      <c r="Q26" s="36">
        <v>35182</v>
      </c>
      <c r="R26" s="37">
        <v>0.53720652606445995</v>
      </c>
      <c r="S26" s="36">
        <v>13.792416536145399</v>
      </c>
      <c r="T26" s="36">
        <v>15.8554675686431</v>
      </c>
      <c r="U26" s="39">
        <v>-14.957864904174301</v>
      </c>
    </row>
    <row r="27" spans="1:21" ht="12" thickBot="1" x14ac:dyDescent="0.2">
      <c r="A27" s="70"/>
      <c r="B27" s="53" t="s">
        <v>25</v>
      </c>
      <c r="C27" s="54"/>
      <c r="D27" s="36">
        <v>258515.12179999999</v>
      </c>
      <c r="E27" s="36">
        <v>349584.79609999998</v>
      </c>
      <c r="F27" s="37">
        <v>73.949189062001096</v>
      </c>
      <c r="G27" s="36">
        <v>206897.26430000001</v>
      </c>
      <c r="H27" s="37">
        <v>24.948545199299701</v>
      </c>
      <c r="I27" s="36">
        <v>71090.919299999994</v>
      </c>
      <c r="J27" s="37">
        <v>27.499714061214299</v>
      </c>
      <c r="K27" s="36">
        <v>-1404128.4028</v>
      </c>
      <c r="L27" s="37">
        <v>-678.65972397006703</v>
      </c>
      <c r="M27" s="37">
        <v>-1.0506299275466799</v>
      </c>
      <c r="N27" s="36">
        <v>7517738.7443000004</v>
      </c>
      <c r="O27" s="36">
        <v>18670400.456700001</v>
      </c>
      <c r="P27" s="36">
        <v>36303</v>
      </c>
      <c r="Q27" s="36">
        <v>33679</v>
      </c>
      <c r="R27" s="37">
        <v>7.7912052020546998</v>
      </c>
      <c r="S27" s="36">
        <v>7.12104018400683</v>
      </c>
      <c r="T27" s="36">
        <v>6.9820577065827401</v>
      </c>
      <c r="U27" s="39">
        <v>1.9517159548718099</v>
      </c>
    </row>
    <row r="28" spans="1:21" ht="12" thickBot="1" x14ac:dyDescent="0.2">
      <c r="A28" s="70"/>
      <c r="B28" s="53" t="s">
        <v>26</v>
      </c>
      <c r="C28" s="54"/>
      <c r="D28" s="36">
        <v>780581.94929999998</v>
      </c>
      <c r="E28" s="36">
        <v>1228130.5146999999</v>
      </c>
      <c r="F28" s="37">
        <v>63.558550166850601</v>
      </c>
      <c r="G28" s="36">
        <v>552998.79180000001</v>
      </c>
      <c r="H28" s="37">
        <v>41.1543679434129</v>
      </c>
      <c r="I28" s="36">
        <v>74387.383600000001</v>
      </c>
      <c r="J28" s="37">
        <v>9.5297340230206604</v>
      </c>
      <c r="K28" s="36">
        <v>-210237.6232</v>
      </c>
      <c r="L28" s="37">
        <v>-38.017736443090698</v>
      </c>
      <c r="M28" s="37">
        <v>-1.3538252690824799</v>
      </c>
      <c r="N28" s="36">
        <v>20068154.354400001</v>
      </c>
      <c r="O28" s="36">
        <v>71320556.081100002</v>
      </c>
      <c r="P28" s="36">
        <v>41734</v>
      </c>
      <c r="Q28" s="36">
        <v>37953</v>
      </c>
      <c r="R28" s="37">
        <v>9.9623218190920504</v>
      </c>
      <c r="S28" s="36">
        <v>18.7037415368764</v>
      </c>
      <c r="T28" s="36">
        <v>19.798433306985</v>
      </c>
      <c r="U28" s="39">
        <v>-5.8527956449261698</v>
      </c>
    </row>
    <row r="29" spans="1:21" ht="12" thickBot="1" x14ac:dyDescent="0.2">
      <c r="A29" s="70"/>
      <c r="B29" s="53" t="s">
        <v>27</v>
      </c>
      <c r="C29" s="54"/>
      <c r="D29" s="36">
        <v>641974.95510000002</v>
      </c>
      <c r="E29" s="36">
        <v>722095.75109999999</v>
      </c>
      <c r="F29" s="37">
        <v>88.904408331173798</v>
      </c>
      <c r="G29" s="36">
        <v>536664.61840000004</v>
      </c>
      <c r="H29" s="37">
        <v>19.623119000088</v>
      </c>
      <c r="I29" s="36">
        <v>105544.0396</v>
      </c>
      <c r="J29" s="37">
        <v>16.440522914723299</v>
      </c>
      <c r="K29" s="36">
        <v>-2136.4544000000001</v>
      </c>
      <c r="L29" s="37">
        <v>-0.39809861256916401</v>
      </c>
      <c r="M29" s="37">
        <v>-50.401494176519797</v>
      </c>
      <c r="N29" s="36">
        <v>20112037.6215</v>
      </c>
      <c r="O29" s="36">
        <v>45117529.628399998</v>
      </c>
      <c r="P29" s="36">
        <v>86036</v>
      </c>
      <c r="Q29" s="36">
        <v>79452</v>
      </c>
      <c r="R29" s="37">
        <v>8.2867643356995497</v>
      </c>
      <c r="S29" s="36">
        <v>7.4617015563252602</v>
      </c>
      <c r="T29" s="36">
        <v>8.6734465488596904</v>
      </c>
      <c r="U29" s="39">
        <v>-16.239526378634601</v>
      </c>
    </row>
    <row r="30" spans="1:21" ht="12" thickBot="1" x14ac:dyDescent="0.2">
      <c r="A30" s="70"/>
      <c r="B30" s="53" t="s">
        <v>28</v>
      </c>
      <c r="C30" s="54"/>
      <c r="D30" s="36">
        <v>1003006.7796</v>
      </c>
      <c r="E30" s="36">
        <v>1198871.2651</v>
      </c>
      <c r="F30" s="37">
        <v>83.662592373196802</v>
      </c>
      <c r="G30" s="36">
        <v>829042.12029999995</v>
      </c>
      <c r="H30" s="37">
        <v>20.983814337086802</v>
      </c>
      <c r="I30" s="36">
        <v>119676.4825</v>
      </c>
      <c r="J30" s="37">
        <v>11.9317720412346</v>
      </c>
      <c r="K30" s="36">
        <v>-558439.04989999998</v>
      </c>
      <c r="L30" s="37">
        <v>-67.359551007845198</v>
      </c>
      <c r="M30" s="37">
        <v>-1.21430536156351</v>
      </c>
      <c r="N30" s="36">
        <v>25917554.8004</v>
      </c>
      <c r="O30" s="36">
        <v>79106482.797800004</v>
      </c>
      <c r="P30" s="36">
        <v>63728</v>
      </c>
      <c r="Q30" s="36">
        <v>52336</v>
      </c>
      <c r="R30" s="37">
        <v>21.767043717517598</v>
      </c>
      <c r="S30" s="36">
        <v>15.738871133567701</v>
      </c>
      <c r="T30" s="36">
        <v>15.278487320391299</v>
      </c>
      <c r="U30" s="39">
        <v>2.9251387171882</v>
      </c>
    </row>
    <row r="31" spans="1:21" ht="12" thickBot="1" x14ac:dyDescent="0.2">
      <c r="A31" s="70"/>
      <c r="B31" s="53" t="s">
        <v>29</v>
      </c>
      <c r="C31" s="54"/>
      <c r="D31" s="36">
        <v>784517.3602</v>
      </c>
      <c r="E31" s="36">
        <v>877153.41720000003</v>
      </c>
      <c r="F31" s="37">
        <v>89.439013155109393</v>
      </c>
      <c r="G31" s="36">
        <v>2053431.3665</v>
      </c>
      <c r="H31" s="37">
        <v>-61.7948097511931</v>
      </c>
      <c r="I31" s="36">
        <v>57290.201000000001</v>
      </c>
      <c r="J31" s="37">
        <v>7.3026046211896203</v>
      </c>
      <c r="K31" s="36">
        <v>-84655.129199999996</v>
      </c>
      <c r="L31" s="37">
        <v>-4.1226179058661003</v>
      </c>
      <c r="M31" s="37">
        <v>-1.67674813731192</v>
      </c>
      <c r="N31" s="36">
        <v>15099191.977700001</v>
      </c>
      <c r="O31" s="36">
        <v>82228641.334399998</v>
      </c>
      <c r="P31" s="36">
        <v>26568</v>
      </c>
      <c r="Q31" s="36">
        <v>25671</v>
      </c>
      <c r="R31" s="37">
        <v>3.4942152623583098</v>
      </c>
      <c r="S31" s="36">
        <v>29.528657038542601</v>
      </c>
      <c r="T31" s="36">
        <v>27.3221146975186</v>
      </c>
      <c r="U31" s="39">
        <v>7.4725455280404098</v>
      </c>
    </row>
    <row r="32" spans="1:21" ht="12" thickBot="1" x14ac:dyDescent="0.2">
      <c r="A32" s="70"/>
      <c r="B32" s="53" t="s">
        <v>30</v>
      </c>
      <c r="C32" s="54"/>
      <c r="D32" s="36">
        <v>158853.1961</v>
      </c>
      <c r="E32" s="36">
        <v>200218.17739999999</v>
      </c>
      <c r="F32" s="37">
        <v>79.340047024122001</v>
      </c>
      <c r="G32" s="36">
        <v>133542.6593</v>
      </c>
      <c r="H32" s="37">
        <v>18.953147206047898</v>
      </c>
      <c r="I32" s="36">
        <v>41285.543400000002</v>
      </c>
      <c r="J32" s="37">
        <v>25.989746768463</v>
      </c>
      <c r="K32" s="36">
        <v>-967407.39309999999</v>
      </c>
      <c r="L32" s="37">
        <v>-724.41824819943497</v>
      </c>
      <c r="M32" s="37">
        <v>-1.0426764811748099</v>
      </c>
      <c r="N32" s="36">
        <v>5547381.9698000001</v>
      </c>
      <c r="O32" s="36">
        <v>11355032.177200001</v>
      </c>
      <c r="P32" s="36">
        <v>31762</v>
      </c>
      <c r="Q32" s="36">
        <v>31486</v>
      </c>
      <c r="R32" s="37">
        <v>0.87658006733151195</v>
      </c>
      <c r="S32" s="36">
        <v>5.0013599930734802</v>
      </c>
      <c r="T32" s="36">
        <v>4.7564235882614501</v>
      </c>
      <c r="U32" s="39">
        <v>4.8973960113099899</v>
      </c>
    </row>
    <row r="33" spans="1:21" ht="12" thickBot="1" x14ac:dyDescent="0.2">
      <c r="A33" s="70"/>
      <c r="B33" s="53" t="s">
        <v>31</v>
      </c>
      <c r="C33" s="54"/>
      <c r="D33" s="36">
        <v>7.6924000000000001</v>
      </c>
      <c r="E33" s="38"/>
      <c r="F33" s="38"/>
      <c r="G33" s="36">
        <v>-981.85479999999995</v>
      </c>
      <c r="H33" s="37">
        <v>-100.783455965179</v>
      </c>
      <c r="I33" s="36">
        <v>1.4978</v>
      </c>
      <c r="J33" s="37">
        <v>19.471166346003798</v>
      </c>
      <c r="K33" s="36">
        <v>-972.53420000000006</v>
      </c>
      <c r="L33" s="37">
        <v>99.050715034443002</v>
      </c>
      <c r="M33" s="37">
        <v>-1.0015401000808</v>
      </c>
      <c r="N33" s="36">
        <v>1547.2280000000001</v>
      </c>
      <c r="O33" s="36">
        <v>3176.1342</v>
      </c>
      <c r="P33" s="36">
        <v>2</v>
      </c>
      <c r="Q33" s="36">
        <v>12</v>
      </c>
      <c r="R33" s="37">
        <v>-83.3333333333333</v>
      </c>
      <c r="S33" s="36">
        <v>3.8462000000000001</v>
      </c>
      <c r="T33" s="36">
        <v>-11.997450000000001</v>
      </c>
      <c r="U33" s="39">
        <v>411.929956840518</v>
      </c>
    </row>
    <row r="34" spans="1:21" ht="12" thickBot="1" x14ac:dyDescent="0.2">
      <c r="A34" s="70"/>
      <c r="B34" s="53" t="s">
        <v>40</v>
      </c>
      <c r="C34" s="54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6">
        <v>3</v>
      </c>
      <c r="O34" s="36">
        <v>3</v>
      </c>
      <c r="P34" s="38"/>
      <c r="Q34" s="38"/>
      <c r="R34" s="38"/>
      <c r="S34" s="38"/>
      <c r="T34" s="38"/>
      <c r="U34" s="40"/>
    </row>
    <row r="35" spans="1:21" ht="12" thickBot="1" x14ac:dyDescent="0.2">
      <c r="A35" s="70"/>
      <c r="B35" s="53" t="s">
        <v>32</v>
      </c>
      <c r="C35" s="54"/>
      <c r="D35" s="36">
        <v>97752.067800000004</v>
      </c>
      <c r="E35" s="36">
        <v>126937.9494</v>
      </c>
      <c r="F35" s="37">
        <v>77.007757145949299</v>
      </c>
      <c r="G35" s="36">
        <v>70787.6679</v>
      </c>
      <c r="H35" s="37">
        <v>38.091945532224599</v>
      </c>
      <c r="I35" s="36">
        <v>9594.8845999999994</v>
      </c>
      <c r="J35" s="37">
        <v>9.8155310838345304</v>
      </c>
      <c r="K35" s="36">
        <v>-30467.564200000001</v>
      </c>
      <c r="L35" s="37">
        <v>-43.040779706206401</v>
      </c>
      <c r="M35" s="37">
        <v>-1.3149212893100299</v>
      </c>
      <c r="N35" s="36">
        <v>3347496.8276</v>
      </c>
      <c r="O35" s="36">
        <v>17191772.190200001</v>
      </c>
      <c r="P35" s="36">
        <v>7008</v>
      </c>
      <c r="Q35" s="36">
        <v>6302</v>
      </c>
      <c r="R35" s="37">
        <v>11.202792764201799</v>
      </c>
      <c r="S35" s="36">
        <v>13.948639811643799</v>
      </c>
      <c r="T35" s="36">
        <v>14.5647226912091</v>
      </c>
      <c r="U35" s="39">
        <v>-4.4167953856763802</v>
      </c>
    </row>
    <row r="36" spans="1:21" ht="12" thickBot="1" x14ac:dyDescent="0.2">
      <c r="A36" s="70"/>
      <c r="B36" s="53" t="s">
        <v>41</v>
      </c>
      <c r="C36" s="54"/>
      <c r="D36" s="38"/>
      <c r="E36" s="36">
        <v>462191.75150000001</v>
      </c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40"/>
    </row>
    <row r="37" spans="1:21" ht="12" thickBot="1" x14ac:dyDescent="0.2">
      <c r="A37" s="70"/>
      <c r="B37" s="53" t="s">
        <v>42</v>
      </c>
      <c r="C37" s="54"/>
      <c r="D37" s="38"/>
      <c r="E37" s="36">
        <v>72436.522299999997</v>
      </c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40"/>
    </row>
    <row r="38" spans="1:21" ht="12" thickBot="1" x14ac:dyDescent="0.2">
      <c r="A38" s="70"/>
      <c r="B38" s="53" t="s">
        <v>43</v>
      </c>
      <c r="C38" s="54"/>
      <c r="D38" s="38"/>
      <c r="E38" s="36">
        <v>203644.1128</v>
      </c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40"/>
    </row>
    <row r="39" spans="1:21" ht="12" thickBot="1" x14ac:dyDescent="0.2">
      <c r="A39" s="70"/>
      <c r="B39" s="53" t="s">
        <v>33</v>
      </c>
      <c r="C39" s="54"/>
      <c r="D39" s="36">
        <v>259413.4779</v>
      </c>
      <c r="E39" s="36">
        <v>519799.3064</v>
      </c>
      <c r="F39" s="37">
        <v>49.906468651648098</v>
      </c>
      <c r="G39" s="36">
        <v>424383.31929999997</v>
      </c>
      <c r="H39" s="37">
        <v>-38.872838280286302</v>
      </c>
      <c r="I39" s="36">
        <v>13118.6474</v>
      </c>
      <c r="J39" s="37">
        <v>5.0570415639919197</v>
      </c>
      <c r="K39" s="36">
        <v>22679.5671</v>
      </c>
      <c r="L39" s="37">
        <v>5.3441231237384299</v>
      </c>
      <c r="M39" s="37">
        <v>-0.42156535254149502</v>
      </c>
      <c r="N39" s="36">
        <v>10427575.607899999</v>
      </c>
      <c r="O39" s="36">
        <v>22974756.955800001</v>
      </c>
      <c r="P39" s="36">
        <v>430</v>
      </c>
      <c r="Q39" s="36">
        <v>430</v>
      </c>
      <c r="R39" s="37">
        <v>0</v>
      </c>
      <c r="S39" s="36">
        <v>603.28715790697697</v>
      </c>
      <c r="T39" s="36">
        <v>613.88590697674397</v>
      </c>
      <c r="U39" s="39">
        <v>-1.7568331980641301</v>
      </c>
    </row>
    <row r="40" spans="1:21" ht="12" thickBot="1" x14ac:dyDescent="0.2">
      <c r="A40" s="70"/>
      <c r="B40" s="53" t="s">
        <v>34</v>
      </c>
      <c r="C40" s="54"/>
      <c r="D40" s="36">
        <v>455558.37849999999</v>
      </c>
      <c r="E40" s="36">
        <v>408310.80959999998</v>
      </c>
      <c r="F40" s="37">
        <v>111.57147148425599</v>
      </c>
      <c r="G40" s="36">
        <v>513329.83720000001</v>
      </c>
      <c r="H40" s="37">
        <v>-11.2542569150313</v>
      </c>
      <c r="I40" s="36">
        <v>28778.1005</v>
      </c>
      <c r="J40" s="37">
        <v>6.3171048669451704</v>
      </c>
      <c r="K40" s="36">
        <v>46820.536200000002</v>
      </c>
      <c r="L40" s="37">
        <v>9.1209457948882307</v>
      </c>
      <c r="M40" s="37">
        <v>-0.38535303446610297</v>
      </c>
      <c r="N40" s="36">
        <v>17280823.1393</v>
      </c>
      <c r="O40" s="36">
        <v>47872125.067000002</v>
      </c>
      <c r="P40" s="36">
        <v>2485</v>
      </c>
      <c r="Q40" s="36">
        <v>2395</v>
      </c>
      <c r="R40" s="37">
        <v>3.7578288100208699</v>
      </c>
      <c r="S40" s="36">
        <v>183.32329114688099</v>
      </c>
      <c r="T40" s="36">
        <v>195.76490296450899</v>
      </c>
      <c r="U40" s="39">
        <v>-6.7867054643153102</v>
      </c>
    </row>
    <row r="41" spans="1:21" ht="12" thickBot="1" x14ac:dyDescent="0.2">
      <c r="A41" s="70"/>
      <c r="B41" s="53" t="s">
        <v>44</v>
      </c>
      <c r="C41" s="54"/>
      <c r="D41" s="38"/>
      <c r="E41" s="36">
        <v>174668.685</v>
      </c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40"/>
    </row>
    <row r="42" spans="1:21" ht="12" thickBot="1" x14ac:dyDescent="0.2">
      <c r="A42" s="70"/>
      <c r="B42" s="53" t="s">
        <v>45</v>
      </c>
      <c r="C42" s="54"/>
      <c r="D42" s="38"/>
      <c r="E42" s="36">
        <v>64980.2647</v>
      </c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40"/>
    </row>
    <row r="43" spans="1:21" ht="12" thickBot="1" x14ac:dyDescent="0.2">
      <c r="A43" s="71"/>
      <c r="B43" s="53" t="s">
        <v>35</v>
      </c>
      <c r="C43" s="54"/>
      <c r="D43" s="41">
        <v>35810.872000000003</v>
      </c>
      <c r="E43" s="41">
        <v>0</v>
      </c>
      <c r="F43" s="42"/>
      <c r="G43" s="41">
        <v>55512.516799999998</v>
      </c>
      <c r="H43" s="43">
        <v>-35.490455010319401</v>
      </c>
      <c r="I43" s="41">
        <v>5282.6197000000002</v>
      </c>
      <c r="J43" s="43">
        <v>14.7514411265942</v>
      </c>
      <c r="K43" s="41">
        <v>5616.5092999999997</v>
      </c>
      <c r="L43" s="43">
        <v>10.1175547854101</v>
      </c>
      <c r="M43" s="43">
        <v>-5.9447885183774002E-2</v>
      </c>
      <c r="N43" s="41">
        <v>1162799.6033000001</v>
      </c>
      <c r="O43" s="41">
        <v>3497191.5891999998</v>
      </c>
      <c r="P43" s="41">
        <v>31</v>
      </c>
      <c r="Q43" s="41">
        <v>37</v>
      </c>
      <c r="R43" s="43">
        <v>-16.2162162162162</v>
      </c>
      <c r="S43" s="41">
        <v>1155.1894193548401</v>
      </c>
      <c r="T43" s="41">
        <v>303.62571621621601</v>
      </c>
      <c r="U43" s="44">
        <v>73.716369702746405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31:C31"/>
    <mergeCell ref="B32:C32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B36:C36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A2" sqref="A2:H31"/>
    </sheetView>
  </sheetViews>
  <sheetFormatPr defaultRowHeight="13.5" x14ac:dyDescent="0.15"/>
  <cols>
    <col min="1" max="1" width="3.625" style="28" customWidth="1"/>
    <col min="2" max="2" width="5.75" style="29" customWidth="1"/>
    <col min="3" max="3" width="9" style="28"/>
    <col min="4" max="5" width="12" style="28" customWidth="1"/>
    <col min="6" max="6" width="12.625" style="28" customWidth="1"/>
    <col min="7" max="7" width="12" style="28" customWidth="1"/>
    <col min="8" max="8" width="14" style="28" customWidth="1"/>
    <col min="9" max="256" width="9" style="3"/>
    <col min="257" max="257" width="3.625" style="3" customWidth="1"/>
    <col min="258" max="258" width="5.75" style="3" customWidth="1"/>
    <col min="259" max="259" width="9" style="3"/>
    <col min="260" max="261" width="12" style="3" customWidth="1"/>
    <col min="262" max="262" width="12.625" style="3" customWidth="1"/>
    <col min="263" max="263" width="12" style="3" customWidth="1"/>
    <col min="264" max="264" width="14" style="3" customWidth="1"/>
    <col min="265" max="512" width="9" style="3"/>
    <col min="513" max="513" width="3.625" style="3" customWidth="1"/>
    <col min="514" max="514" width="5.75" style="3" customWidth="1"/>
    <col min="515" max="515" width="9" style="3"/>
    <col min="516" max="517" width="12" style="3" customWidth="1"/>
    <col min="518" max="518" width="12.625" style="3" customWidth="1"/>
    <col min="519" max="519" width="12" style="3" customWidth="1"/>
    <col min="520" max="520" width="14" style="3" customWidth="1"/>
    <col min="521" max="768" width="9" style="3"/>
    <col min="769" max="769" width="3.625" style="3" customWidth="1"/>
    <col min="770" max="770" width="5.75" style="3" customWidth="1"/>
    <col min="771" max="771" width="9" style="3"/>
    <col min="772" max="773" width="12" style="3" customWidth="1"/>
    <col min="774" max="774" width="12.625" style="3" customWidth="1"/>
    <col min="775" max="775" width="12" style="3" customWidth="1"/>
    <col min="776" max="776" width="14" style="3" customWidth="1"/>
    <col min="777" max="1024" width="9" style="3"/>
    <col min="1025" max="1025" width="3.625" style="3" customWidth="1"/>
    <col min="1026" max="1026" width="5.75" style="3" customWidth="1"/>
    <col min="1027" max="1027" width="9" style="3"/>
    <col min="1028" max="1029" width="12" style="3" customWidth="1"/>
    <col min="1030" max="1030" width="12.625" style="3" customWidth="1"/>
    <col min="1031" max="1031" width="12" style="3" customWidth="1"/>
    <col min="1032" max="1032" width="14" style="3" customWidth="1"/>
    <col min="1033" max="1280" width="9" style="3"/>
    <col min="1281" max="1281" width="3.625" style="3" customWidth="1"/>
    <col min="1282" max="1282" width="5.75" style="3" customWidth="1"/>
    <col min="1283" max="1283" width="9" style="3"/>
    <col min="1284" max="1285" width="12" style="3" customWidth="1"/>
    <col min="1286" max="1286" width="12.625" style="3" customWidth="1"/>
    <col min="1287" max="1287" width="12" style="3" customWidth="1"/>
    <col min="1288" max="1288" width="14" style="3" customWidth="1"/>
    <col min="1289" max="1536" width="9" style="3"/>
    <col min="1537" max="1537" width="3.625" style="3" customWidth="1"/>
    <col min="1538" max="1538" width="5.75" style="3" customWidth="1"/>
    <col min="1539" max="1539" width="9" style="3"/>
    <col min="1540" max="1541" width="12" style="3" customWidth="1"/>
    <col min="1542" max="1542" width="12.625" style="3" customWidth="1"/>
    <col min="1543" max="1543" width="12" style="3" customWidth="1"/>
    <col min="1544" max="1544" width="14" style="3" customWidth="1"/>
    <col min="1545" max="1792" width="9" style="3"/>
    <col min="1793" max="1793" width="3.625" style="3" customWidth="1"/>
    <col min="1794" max="1794" width="5.75" style="3" customWidth="1"/>
    <col min="1795" max="1795" width="9" style="3"/>
    <col min="1796" max="1797" width="12" style="3" customWidth="1"/>
    <col min="1798" max="1798" width="12.625" style="3" customWidth="1"/>
    <col min="1799" max="1799" width="12" style="3" customWidth="1"/>
    <col min="1800" max="1800" width="14" style="3" customWidth="1"/>
    <col min="1801" max="2048" width="9" style="3"/>
    <col min="2049" max="2049" width="3.625" style="3" customWidth="1"/>
    <col min="2050" max="2050" width="5.75" style="3" customWidth="1"/>
    <col min="2051" max="2051" width="9" style="3"/>
    <col min="2052" max="2053" width="12" style="3" customWidth="1"/>
    <col min="2054" max="2054" width="12.625" style="3" customWidth="1"/>
    <col min="2055" max="2055" width="12" style="3" customWidth="1"/>
    <col min="2056" max="2056" width="14" style="3" customWidth="1"/>
    <col min="2057" max="2304" width="9" style="3"/>
    <col min="2305" max="2305" width="3.625" style="3" customWidth="1"/>
    <col min="2306" max="2306" width="5.75" style="3" customWidth="1"/>
    <col min="2307" max="2307" width="9" style="3"/>
    <col min="2308" max="2309" width="12" style="3" customWidth="1"/>
    <col min="2310" max="2310" width="12.625" style="3" customWidth="1"/>
    <col min="2311" max="2311" width="12" style="3" customWidth="1"/>
    <col min="2312" max="2312" width="14" style="3" customWidth="1"/>
    <col min="2313" max="2560" width="9" style="3"/>
    <col min="2561" max="2561" width="3.625" style="3" customWidth="1"/>
    <col min="2562" max="2562" width="5.75" style="3" customWidth="1"/>
    <col min="2563" max="2563" width="9" style="3"/>
    <col min="2564" max="2565" width="12" style="3" customWidth="1"/>
    <col min="2566" max="2566" width="12.625" style="3" customWidth="1"/>
    <col min="2567" max="2567" width="12" style="3" customWidth="1"/>
    <col min="2568" max="2568" width="14" style="3" customWidth="1"/>
    <col min="2569" max="2816" width="9" style="3"/>
    <col min="2817" max="2817" width="3.625" style="3" customWidth="1"/>
    <col min="2818" max="2818" width="5.75" style="3" customWidth="1"/>
    <col min="2819" max="2819" width="9" style="3"/>
    <col min="2820" max="2821" width="12" style="3" customWidth="1"/>
    <col min="2822" max="2822" width="12.625" style="3" customWidth="1"/>
    <col min="2823" max="2823" width="12" style="3" customWidth="1"/>
    <col min="2824" max="2824" width="14" style="3" customWidth="1"/>
    <col min="2825" max="3072" width="9" style="3"/>
    <col min="3073" max="3073" width="3.625" style="3" customWidth="1"/>
    <col min="3074" max="3074" width="5.75" style="3" customWidth="1"/>
    <col min="3075" max="3075" width="9" style="3"/>
    <col min="3076" max="3077" width="12" style="3" customWidth="1"/>
    <col min="3078" max="3078" width="12.625" style="3" customWidth="1"/>
    <col min="3079" max="3079" width="12" style="3" customWidth="1"/>
    <col min="3080" max="3080" width="14" style="3" customWidth="1"/>
    <col min="3081" max="3328" width="9" style="3"/>
    <col min="3329" max="3329" width="3.625" style="3" customWidth="1"/>
    <col min="3330" max="3330" width="5.75" style="3" customWidth="1"/>
    <col min="3331" max="3331" width="9" style="3"/>
    <col min="3332" max="3333" width="12" style="3" customWidth="1"/>
    <col min="3334" max="3334" width="12.625" style="3" customWidth="1"/>
    <col min="3335" max="3335" width="12" style="3" customWidth="1"/>
    <col min="3336" max="3336" width="14" style="3" customWidth="1"/>
    <col min="3337" max="3584" width="9" style="3"/>
    <col min="3585" max="3585" width="3.625" style="3" customWidth="1"/>
    <col min="3586" max="3586" width="5.75" style="3" customWidth="1"/>
    <col min="3587" max="3587" width="9" style="3"/>
    <col min="3588" max="3589" width="12" style="3" customWidth="1"/>
    <col min="3590" max="3590" width="12.625" style="3" customWidth="1"/>
    <col min="3591" max="3591" width="12" style="3" customWidth="1"/>
    <col min="3592" max="3592" width="14" style="3" customWidth="1"/>
    <col min="3593" max="3840" width="9" style="3"/>
    <col min="3841" max="3841" width="3.625" style="3" customWidth="1"/>
    <col min="3842" max="3842" width="5.75" style="3" customWidth="1"/>
    <col min="3843" max="3843" width="9" style="3"/>
    <col min="3844" max="3845" width="12" style="3" customWidth="1"/>
    <col min="3846" max="3846" width="12.625" style="3" customWidth="1"/>
    <col min="3847" max="3847" width="12" style="3" customWidth="1"/>
    <col min="3848" max="3848" width="14" style="3" customWidth="1"/>
    <col min="3849" max="4096" width="9" style="3"/>
    <col min="4097" max="4097" width="3.625" style="3" customWidth="1"/>
    <col min="4098" max="4098" width="5.75" style="3" customWidth="1"/>
    <col min="4099" max="4099" width="9" style="3"/>
    <col min="4100" max="4101" width="12" style="3" customWidth="1"/>
    <col min="4102" max="4102" width="12.625" style="3" customWidth="1"/>
    <col min="4103" max="4103" width="12" style="3" customWidth="1"/>
    <col min="4104" max="4104" width="14" style="3" customWidth="1"/>
    <col min="4105" max="4352" width="9" style="3"/>
    <col min="4353" max="4353" width="3.625" style="3" customWidth="1"/>
    <col min="4354" max="4354" width="5.75" style="3" customWidth="1"/>
    <col min="4355" max="4355" width="9" style="3"/>
    <col min="4356" max="4357" width="12" style="3" customWidth="1"/>
    <col min="4358" max="4358" width="12.625" style="3" customWidth="1"/>
    <col min="4359" max="4359" width="12" style="3" customWidth="1"/>
    <col min="4360" max="4360" width="14" style="3" customWidth="1"/>
    <col min="4361" max="4608" width="9" style="3"/>
    <col min="4609" max="4609" width="3.625" style="3" customWidth="1"/>
    <col min="4610" max="4610" width="5.75" style="3" customWidth="1"/>
    <col min="4611" max="4611" width="9" style="3"/>
    <col min="4612" max="4613" width="12" style="3" customWidth="1"/>
    <col min="4614" max="4614" width="12.625" style="3" customWidth="1"/>
    <col min="4615" max="4615" width="12" style="3" customWidth="1"/>
    <col min="4616" max="4616" width="14" style="3" customWidth="1"/>
    <col min="4617" max="4864" width="9" style="3"/>
    <col min="4865" max="4865" width="3.625" style="3" customWidth="1"/>
    <col min="4866" max="4866" width="5.75" style="3" customWidth="1"/>
    <col min="4867" max="4867" width="9" style="3"/>
    <col min="4868" max="4869" width="12" style="3" customWidth="1"/>
    <col min="4870" max="4870" width="12.625" style="3" customWidth="1"/>
    <col min="4871" max="4871" width="12" style="3" customWidth="1"/>
    <col min="4872" max="4872" width="14" style="3" customWidth="1"/>
    <col min="4873" max="5120" width="9" style="3"/>
    <col min="5121" max="5121" width="3.625" style="3" customWidth="1"/>
    <col min="5122" max="5122" width="5.75" style="3" customWidth="1"/>
    <col min="5123" max="5123" width="9" style="3"/>
    <col min="5124" max="5125" width="12" style="3" customWidth="1"/>
    <col min="5126" max="5126" width="12.625" style="3" customWidth="1"/>
    <col min="5127" max="5127" width="12" style="3" customWidth="1"/>
    <col min="5128" max="5128" width="14" style="3" customWidth="1"/>
    <col min="5129" max="5376" width="9" style="3"/>
    <col min="5377" max="5377" width="3.625" style="3" customWidth="1"/>
    <col min="5378" max="5378" width="5.75" style="3" customWidth="1"/>
    <col min="5379" max="5379" width="9" style="3"/>
    <col min="5380" max="5381" width="12" style="3" customWidth="1"/>
    <col min="5382" max="5382" width="12.625" style="3" customWidth="1"/>
    <col min="5383" max="5383" width="12" style="3" customWidth="1"/>
    <col min="5384" max="5384" width="14" style="3" customWidth="1"/>
    <col min="5385" max="5632" width="9" style="3"/>
    <col min="5633" max="5633" width="3.625" style="3" customWidth="1"/>
    <col min="5634" max="5634" width="5.75" style="3" customWidth="1"/>
    <col min="5635" max="5635" width="9" style="3"/>
    <col min="5636" max="5637" width="12" style="3" customWidth="1"/>
    <col min="5638" max="5638" width="12.625" style="3" customWidth="1"/>
    <col min="5639" max="5639" width="12" style="3" customWidth="1"/>
    <col min="5640" max="5640" width="14" style="3" customWidth="1"/>
    <col min="5641" max="5888" width="9" style="3"/>
    <col min="5889" max="5889" width="3.625" style="3" customWidth="1"/>
    <col min="5890" max="5890" width="5.75" style="3" customWidth="1"/>
    <col min="5891" max="5891" width="9" style="3"/>
    <col min="5892" max="5893" width="12" style="3" customWidth="1"/>
    <col min="5894" max="5894" width="12.625" style="3" customWidth="1"/>
    <col min="5895" max="5895" width="12" style="3" customWidth="1"/>
    <col min="5896" max="5896" width="14" style="3" customWidth="1"/>
    <col min="5897" max="6144" width="9" style="3"/>
    <col min="6145" max="6145" width="3.625" style="3" customWidth="1"/>
    <col min="6146" max="6146" width="5.75" style="3" customWidth="1"/>
    <col min="6147" max="6147" width="9" style="3"/>
    <col min="6148" max="6149" width="12" style="3" customWidth="1"/>
    <col min="6150" max="6150" width="12.625" style="3" customWidth="1"/>
    <col min="6151" max="6151" width="12" style="3" customWidth="1"/>
    <col min="6152" max="6152" width="14" style="3" customWidth="1"/>
    <col min="6153" max="6400" width="9" style="3"/>
    <col min="6401" max="6401" width="3.625" style="3" customWidth="1"/>
    <col min="6402" max="6402" width="5.75" style="3" customWidth="1"/>
    <col min="6403" max="6403" width="9" style="3"/>
    <col min="6404" max="6405" width="12" style="3" customWidth="1"/>
    <col min="6406" max="6406" width="12.625" style="3" customWidth="1"/>
    <col min="6407" max="6407" width="12" style="3" customWidth="1"/>
    <col min="6408" max="6408" width="14" style="3" customWidth="1"/>
    <col min="6409" max="6656" width="9" style="3"/>
    <col min="6657" max="6657" width="3.625" style="3" customWidth="1"/>
    <col min="6658" max="6658" width="5.75" style="3" customWidth="1"/>
    <col min="6659" max="6659" width="9" style="3"/>
    <col min="6660" max="6661" width="12" style="3" customWidth="1"/>
    <col min="6662" max="6662" width="12.625" style="3" customWidth="1"/>
    <col min="6663" max="6663" width="12" style="3" customWidth="1"/>
    <col min="6664" max="6664" width="14" style="3" customWidth="1"/>
    <col min="6665" max="6912" width="9" style="3"/>
    <col min="6913" max="6913" width="3.625" style="3" customWidth="1"/>
    <col min="6914" max="6914" width="5.75" style="3" customWidth="1"/>
    <col min="6915" max="6915" width="9" style="3"/>
    <col min="6916" max="6917" width="12" style="3" customWidth="1"/>
    <col min="6918" max="6918" width="12.625" style="3" customWidth="1"/>
    <col min="6919" max="6919" width="12" style="3" customWidth="1"/>
    <col min="6920" max="6920" width="14" style="3" customWidth="1"/>
    <col min="6921" max="7168" width="9" style="3"/>
    <col min="7169" max="7169" width="3.625" style="3" customWidth="1"/>
    <col min="7170" max="7170" width="5.75" style="3" customWidth="1"/>
    <col min="7171" max="7171" width="9" style="3"/>
    <col min="7172" max="7173" width="12" style="3" customWidth="1"/>
    <col min="7174" max="7174" width="12.625" style="3" customWidth="1"/>
    <col min="7175" max="7175" width="12" style="3" customWidth="1"/>
    <col min="7176" max="7176" width="14" style="3" customWidth="1"/>
    <col min="7177" max="7424" width="9" style="3"/>
    <col min="7425" max="7425" width="3.625" style="3" customWidth="1"/>
    <col min="7426" max="7426" width="5.75" style="3" customWidth="1"/>
    <col min="7427" max="7427" width="9" style="3"/>
    <col min="7428" max="7429" width="12" style="3" customWidth="1"/>
    <col min="7430" max="7430" width="12.625" style="3" customWidth="1"/>
    <col min="7431" max="7431" width="12" style="3" customWidth="1"/>
    <col min="7432" max="7432" width="14" style="3" customWidth="1"/>
    <col min="7433" max="7680" width="9" style="3"/>
    <col min="7681" max="7681" width="3.625" style="3" customWidth="1"/>
    <col min="7682" max="7682" width="5.75" style="3" customWidth="1"/>
    <col min="7683" max="7683" width="9" style="3"/>
    <col min="7684" max="7685" width="12" style="3" customWidth="1"/>
    <col min="7686" max="7686" width="12.625" style="3" customWidth="1"/>
    <col min="7687" max="7687" width="12" style="3" customWidth="1"/>
    <col min="7688" max="7688" width="14" style="3" customWidth="1"/>
    <col min="7689" max="7936" width="9" style="3"/>
    <col min="7937" max="7937" width="3.625" style="3" customWidth="1"/>
    <col min="7938" max="7938" width="5.75" style="3" customWidth="1"/>
    <col min="7939" max="7939" width="9" style="3"/>
    <col min="7940" max="7941" width="12" style="3" customWidth="1"/>
    <col min="7942" max="7942" width="12.625" style="3" customWidth="1"/>
    <col min="7943" max="7943" width="12" style="3" customWidth="1"/>
    <col min="7944" max="7944" width="14" style="3" customWidth="1"/>
    <col min="7945" max="8192" width="9" style="3"/>
    <col min="8193" max="8193" width="3.625" style="3" customWidth="1"/>
    <col min="8194" max="8194" width="5.75" style="3" customWidth="1"/>
    <col min="8195" max="8195" width="9" style="3"/>
    <col min="8196" max="8197" width="12" style="3" customWidth="1"/>
    <col min="8198" max="8198" width="12.625" style="3" customWidth="1"/>
    <col min="8199" max="8199" width="12" style="3" customWidth="1"/>
    <col min="8200" max="8200" width="14" style="3" customWidth="1"/>
    <col min="8201" max="8448" width="9" style="3"/>
    <col min="8449" max="8449" width="3.625" style="3" customWidth="1"/>
    <col min="8450" max="8450" width="5.75" style="3" customWidth="1"/>
    <col min="8451" max="8451" width="9" style="3"/>
    <col min="8452" max="8453" width="12" style="3" customWidth="1"/>
    <col min="8454" max="8454" width="12.625" style="3" customWidth="1"/>
    <col min="8455" max="8455" width="12" style="3" customWidth="1"/>
    <col min="8456" max="8456" width="14" style="3" customWidth="1"/>
    <col min="8457" max="8704" width="9" style="3"/>
    <col min="8705" max="8705" width="3.625" style="3" customWidth="1"/>
    <col min="8706" max="8706" width="5.75" style="3" customWidth="1"/>
    <col min="8707" max="8707" width="9" style="3"/>
    <col min="8708" max="8709" width="12" style="3" customWidth="1"/>
    <col min="8710" max="8710" width="12.625" style="3" customWidth="1"/>
    <col min="8711" max="8711" width="12" style="3" customWidth="1"/>
    <col min="8712" max="8712" width="14" style="3" customWidth="1"/>
    <col min="8713" max="8960" width="9" style="3"/>
    <col min="8961" max="8961" width="3.625" style="3" customWidth="1"/>
    <col min="8962" max="8962" width="5.75" style="3" customWidth="1"/>
    <col min="8963" max="8963" width="9" style="3"/>
    <col min="8964" max="8965" width="12" style="3" customWidth="1"/>
    <col min="8966" max="8966" width="12.625" style="3" customWidth="1"/>
    <col min="8967" max="8967" width="12" style="3" customWidth="1"/>
    <col min="8968" max="8968" width="14" style="3" customWidth="1"/>
    <col min="8969" max="9216" width="9" style="3"/>
    <col min="9217" max="9217" width="3.625" style="3" customWidth="1"/>
    <col min="9218" max="9218" width="5.75" style="3" customWidth="1"/>
    <col min="9219" max="9219" width="9" style="3"/>
    <col min="9220" max="9221" width="12" style="3" customWidth="1"/>
    <col min="9222" max="9222" width="12.625" style="3" customWidth="1"/>
    <col min="9223" max="9223" width="12" style="3" customWidth="1"/>
    <col min="9224" max="9224" width="14" style="3" customWidth="1"/>
    <col min="9225" max="9472" width="9" style="3"/>
    <col min="9473" max="9473" width="3.625" style="3" customWidth="1"/>
    <col min="9474" max="9474" width="5.75" style="3" customWidth="1"/>
    <col min="9475" max="9475" width="9" style="3"/>
    <col min="9476" max="9477" width="12" style="3" customWidth="1"/>
    <col min="9478" max="9478" width="12.625" style="3" customWidth="1"/>
    <col min="9479" max="9479" width="12" style="3" customWidth="1"/>
    <col min="9480" max="9480" width="14" style="3" customWidth="1"/>
    <col min="9481" max="9728" width="9" style="3"/>
    <col min="9729" max="9729" width="3.625" style="3" customWidth="1"/>
    <col min="9730" max="9730" width="5.75" style="3" customWidth="1"/>
    <col min="9731" max="9731" width="9" style="3"/>
    <col min="9732" max="9733" width="12" style="3" customWidth="1"/>
    <col min="9734" max="9734" width="12.625" style="3" customWidth="1"/>
    <col min="9735" max="9735" width="12" style="3" customWidth="1"/>
    <col min="9736" max="9736" width="14" style="3" customWidth="1"/>
    <col min="9737" max="9984" width="9" style="3"/>
    <col min="9985" max="9985" width="3.625" style="3" customWidth="1"/>
    <col min="9986" max="9986" width="5.75" style="3" customWidth="1"/>
    <col min="9987" max="9987" width="9" style="3"/>
    <col min="9988" max="9989" width="12" style="3" customWidth="1"/>
    <col min="9990" max="9990" width="12.625" style="3" customWidth="1"/>
    <col min="9991" max="9991" width="12" style="3" customWidth="1"/>
    <col min="9992" max="9992" width="14" style="3" customWidth="1"/>
    <col min="9993" max="10240" width="9" style="3"/>
    <col min="10241" max="10241" width="3.625" style="3" customWidth="1"/>
    <col min="10242" max="10242" width="5.75" style="3" customWidth="1"/>
    <col min="10243" max="10243" width="9" style="3"/>
    <col min="10244" max="10245" width="12" style="3" customWidth="1"/>
    <col min="10246" max="10246" width="12.625" style="3" customWidth="1"/>
    <col min="10247" max="10247" width="12" style="3" customWidth="1"/>
    <col min="10248" max="10248" width="14" style="3" customWidth="1"/>
    <col min="10249" max="10496" width="9" style="3"/>
    <col min="10497" max="10497" width="3.625" style="3" customWidth="1"/>
    <col min="10498" max="10498" width="5.75" style="3" customWidth="1"/>
    <col min="10499" max="10499" width="9" style="3"/>
    <col min="10500" max="10501" width="12" style="3" customWidth="1"/>
    <col min="10502" max="10502" width="12.625" style="3" customWidth="1"/>
    <col min="10503" max="10503" width="12" style="3" customWidth="1"/>
    <col min="10504" max="10504" width="14" style="3" customWidth="1"/>
    <col min="10505" max="10752" width="9" style="3"/>
    <col min="10753" max="10753" width="3.625" style="3" customWidth="1"/>
    <col min="10754" max="10754" width="5.75" style="3" customWidth="1"/>
    <col min="10755" max="10755" width="9" style="3"/>
    <col min="10756" max="10757" width="12" style="3" customWidth="1"/>
    <col min="10758" max="10758" width="12.625" style="3" customWidth="1"/>
    <col min="10759" max="10759" width="12" style="3" customWidth="1"/>
    <col min="10760" max="10760" width="14" style="3" customWidth="1"/>
    <col min="10761" max="11008" width="9" style="3"/>
    <col min="11009" max="11009" width="3.625" style="3" customWidth="1"/>
    <col min="11010" max="11010" width="5.75" style="3" customWidth="1"/>
    <col min="11011" max="11011" width="9" style="3"/>
    <col min="11012" max="11013" width="12" style="3" customWidth="1"/>
    <col min="11014" max="11014" width="12.625" style="3" customWidth="1"/>
    <col min="11015" max="11015" width="12" style="3" customWidth="1"/>
    <col min="11016" max="11016" width="14" style="3" customWidth="1"/>
    <col min="11017" max="11264" width="9" style="3"/>
    <col min="11265" max="11265" width="3.625" style="3" customWidth="1"/>
    <col min="11266" max="11266" width="5.75" style="3" customWidth="1"/>
    <col min="11267" max="11267" width="9" style="3"/>
    <col min="11268" max="11269" width="12" style="3" customWidth="1"/>
    <col min="11270" max="11270" width="12.625" style="3" customWidth="1"/>
    <col min="11271" max="11271" width="12" style="3" customWidth="1"/>
    <col min="11272" max="11272" width="14" style="3" customWidth="1"/>
    <col min="11273" max="11520" width="9" style="3"/>
    <col min="11521" max="11521" width="3.625" style="3" customWidth="1"/>
    <col min="11522" max="11522" width="5.75" style="3" customWidth="1"/>
    <col min="11523" max="11523" width="9" style="3"/>
    <col min="11524" max="11525" width="12" style="3" customWidth="1"/>
    <col min="11526" max="11526" width="12.625" style="3" customWidth="1"/>
    <col min="11527" max="11527" width="12" style="3" customWidth="1"/>
    <col min="11528" max="11528" width="14" style="3" customWidth="1"/>
    <col min="11529" max="11776" width="9" style="3"/>
    <col min="11777" max="11777" width="3.625" style="3" customWidth="1"/>
    <col min="11778" max="11778" width="5.75" style="3" customWidth="1"/>
    <col min="11779" max="11779" width="9" style="3"/>
    <col min="11780" max="11781" width="12" style="3" customWidth="1"/>
    <col min="11782" max="11782" width="12.625" style="3" customWidth="1"/>
    <col min="11783" max="11783" width="12" style="3" customWidth="1"/>
    <col min="11784" max="11784" width="14" style="3" customWidth="1"/>
    <col min="11785" max="12032" width="9" style="3"/>
    <col min="12033" max="12033" width="3.625" style="3" customWidth="1"/>
    <col min="12034" max="12034" width="5.75" style="3" customWidth="1"/>
    <col min="12035" max="12035" width="9" style="3"/>
    <col min="12036" max="12037" width="12" style="3" customWidth="1"/>
    <col min="12038" max="12038" width="12.625" style="3" customWidth="1"/>
    <col min="12039" max="12039" width="12" style="3" customWidth="1"/>
    <col min="12040" max="12040" width="14" style="3" customWidth="1"/>
    <col min="12041" max="12288" width="9" style="3"/>
    <col min="12289" max="12289" width="3.625" style="3" customWidth="1"/>
    <col min="12290" max="12290" width="5.75" style="3" customWidth="1"/>
    <col min="12291" max="12291" width="9" style="3"/>
    <col min="12292" max="12293" width="12" style="3" customWidth="1"/>
    <col min="12294" max="12294" width="12.625" style="3" customWidth="1"/>
    <col min="12295" max="12295" width="12" style="3" customWidth="1"/>
    <col min="12296" max="12296" width="14" style="3" customWidth="1"/>
    <col min="12297" max="12544" width="9" style="3"/>
    <col min="12545" max="12545" width="3.625" style="3" customWidth="1"/>
    <col min="12546" max="12546" width="5.75" style="3" customWidth="1"/>
    <col min="12547" max="12547" width="9" style="3"/>
    <col min="12548" max="12549" width="12" style="3" customWidth="1"/>
    <col min="12550" max="12550" width="12.625" style="3" customWidth="1"/>
    <col min="12551" max="12551" width="12" style="3" customWidth="1"/>
    <col min="12552" max="12552" width="14" style="3" customWidth="1"/>
    <col min="12553" max="12800" width="9" style="3"/>
    <col min="12801" max="12801" width="3.625" style="3" customWidth="1"/>
    <col min="12802" max="12802" width="5.75" style="3" customWidth="1"/>
    <col min="12803" max="12803" width="9" style="3"/>
    <col min="12804" max="12805" width="12" style="3" customWidth="1"/>
    <col min="12806" max="12806" width="12.625" style="3" customWidth="1"/>
    <col min="12807" max="12807" width="12" style="3" customWidth="1"/>
    <col min="12808" max="12808" width="14" style="3" customWidth="1"/>
    <col min="12809" max="13056" width="9" style="3"/>
    <col min="13057" max="13057" width="3.625" style="3" customWidth="1"/>
    <col min="13058" max="13058" width="5.75" style="3" customWidth="1"/>
    <col min="13059" max="13059" width="9" style="3"/>
    <col min="13060" max="13061" width="12" style="3" customWidth="1"/>
    <col min="13062" max="13062" width="12.625" style="3" customWidth="1"/>
    <col min="13063" max="13063" width="12" style="3" customWidth="1"/>
    <col min="13064" max="13064" width="14" style="3" customWidth="1"/>
    <col min="13065" max="13312" width="9" style="3"/>
    <col min="13313" max="13313" width="3.625" style="3" customWidth="1"/>
    <col min="13314" max="13314" width="5.75" style="3" customWidth="1"/>
    <col min="13315" max="13315" width="9" style="3"/>
    <col min="13316" max="13317" width="12" style="3" customWidth="1"/>
    <col min="13318" max="13318" width="12.625" style="3" customWidth="1"/>
    <col min="13319" max="13319" width="12" style="3" customWidth="1"/>
    <col min="13320" max="13320" width="14" style="3" customWidth="1"/>
    <col min="13321" max="13568" width="9" style="3"/>
    <col min="13569" max="13569" width="3.625" style="3" customWidth="1"/>
    <col min="13570" max="13570" width="5.75" style="3" customWidth="1"/>
    <col min="13571" max="13571" width="9" style="3"/>
    <col min="13572" max="13573" width="12" style="3" customWidth="1"/>
    <col min="13574" max="13574" width="12.625" style="3" customWidth="1"/>
    <col min="13575" max="13575" width="12" style="3" customWidth="1"/>
    <col min="13576" max="13576" width="14" style="3" customWidth="1"/>
    <col min="13577" max="13824" width="9" style="3"/>
    <col min="13825" max="13825" width="3.625" style="3" customWidth="1"/>
    <col min="13826" max="13826" width="5.75" style="3" customWidth="1"/>
    <col min="13827" max="13827" width="9" style="3"/>
    <col min="13828" max="13829" width="12" style="3" customWidth="1"/>
    <col min="13830" max="13830" width="12.625" style="3" customWidth="1"/>
    <col min="13831" max="13831" width="12" style="3" customWidth="1"/>
    <col min="13832" max="13832" width="14" style="3" customWidth="1"/>
    <col min="13833" max="14080" width="9" style="3"/>
    <col min="14081" max="14081" width="3.625" style="3" customWidth="1"/>
    <col min="14082" max="14082" width="5.75" style="3" customWidth="1"/>
    <col min="14083" max="14083" width="9" style="3"/>
    <col min="14084" max="14085" width="12" style="3" customWidth="1"/>
    <col min="14086" max="14086" width="12.625" style="3" customWidth="1"/>
    <col min="14087" max="14087" width="12" style="3" customWidth="1"/>
    <col min="14088" max="14088" width="14" style="3" customWidth="1"/>
    <col min="14089" max="14336" width="9" style="3"/>
    <col min="14337" max="14337" width="3.625" style="3" customWidth="1"/>
    <col min="14338" max="14338" width="5.75" style="3" customWidth="1"/>
    <col min="14339" max="14339" width="9" style="3"/>
    <col min="14340" max="14341" width="12" style="3" customWidth="1"/>
    <col min="14342" max="14342" width="12.625" style="3" customWidth="1"/>
    <col min="14343" max="14343" width="12" style="3" customWidth="1"/>
    <col min="14344" max="14344" width="14" style="3" customWidth="1"/>
    <col min="14345" max="14592" width="9" style="3"/>
    <col min="14593" max="14593" width="3.625" style="3" customWidth="1"/>
    <col min="14594" max="14594" width="5.75" style="3" customWidth="1"/>
    <col min="14595" max="14595" width="9" style="3"/>
    <col min="14596" max="14597" width="12" style="3" customWidth="1"/>
    <col min="14598" max="14598" width="12.625" style="3" customWidth="1"/>
    <col min="14599" max="14599" width="12" style="3" customWidth="1"/>
    <col min="14600" max="14600" width="14" style="3" customWidth="1"/>
    <col min="14601" max="14848" width="9" style="3"/>
    <col min="14849" max="14849" width="3.625" style="3" customWidth="1"/>
    <col min="14850" max="14850" width="5.75" style="3" customWidth="1"/>
    <col min="14851" max="14851" width="9" style="3"/>
    <col min="14852" max="14853" width="12" style="3" customWidth="1"/>
    <col min="14854" max="14854" width="12.625" style="3" customWidth="1"/>
    <col min="14855" max="14855" width="12" style="3" customWidth="1"/>
    <col min="14856" max="14856" width="14" style="3" customWidth="1"/>
    <col min="14857" max="15104" width="9" style="3"/>
    <col min="15105" max="15105" width="3.625" style="3" customWidth="1"/>
    <col min="15106" max="15106" width="5.75" style="3" customWidth="1"/>
    <col min="15107" max="15107" width="9" style="3"/>
    <col min="15108" max="15109" width="12" style="3" customWidth="1"/>
    <col min="15110" max="15110" width="12.625" style="3" customWidth="1"/>
    <col min="15111" max="15111" width="12" style="3" customWidth="1"/>
    <col min="15112" max="15112" width="14" style="3" customWidth="1"/>
    <col min="15113" max="15360" width="9" style="3"/>
    <col min="15361" max="15361" width="3.625" style="3" customWidth="1"/>
    <col min="15362" max="15362" width="5.75" style="3" customWidth="1"/>
    <col min="15363" max="15363" width="9" style="3"/>
    <col min="15364" max="15365" width="12" style="3" customWidth="1"/>
    <col min="15366" max="15366" width="12.625" style="3" customWidth="1"/>
    <col min="15367" max="15367" width="12" style="3" customWidth="1"/>
    <col min="15368" max="15368" width="14" style="3" customWidth="1"/>
    <col min="15369" max="15616" width="9" style="3"/>
    <col min="15617" max="15617" width="3.625" style="3" customWidth="1"/>
    <col min="15618" max="15618" width="5.75" style="3" customWidth="1"/>
    <col min="15619" max="15619" width="9" style="3"/>
    <col min="15620" max="15621" width="12" style="3" customWidth="1"/>
    <col min="15622" max="15622" width="12.625" style="3" customWidth="1"/>
    <col min="15623" max="15623" width="12" style="3" customWidth="1"/>
    <col min="15624" max="15624" width="14" style="3" customWidth="1"/>
    <col min="15625" max="15872" width="9" style="3"/>
    <col min="15873" max="15873" width="3.625" style="3" customWidth="1"/>
    <col min="15874" max="15874" width="5.75" style="3" customWidth="1"/>
    <col min="15875" max="15875" width="9" style="3"/>
    <col min="15876" max="15877" width="12" style="3" customWidth="1"/>
    <col min="15878" max="15878" width="12.625" style="3" customWidth="1"/>
    <col min="15879" max="15879" width="12" style="3" customWidth="1"/>
    <col min="15880" max="15880" width="14" style="3" customWidth="1"/>
    <col min="15881" max="16128" width="9" style="3"/>
    <col min="16129" max="16129" width="3.625" style="3" customWidth="1"/>
    <col min="16130" max="16130" width="5.75" style="3" customWidth="1"/>
    <col min="16131" max="16131" width="9" style="3"/>
    <col min="16132" max="16133" width="12" style="3" customWidth="1"/>
    <col min="16134" max="16134" width="12.625" style="3" customWidth="1"/>
    <col min="16135" max="16135" width="12" style="3" customWidth="1"/>
    <col min="16136" max="16136" width="14" style="3" customWidth="1"/>
    <col min="16137" max="16384" width="9" style="3"/>
  </cols>
  <sheetData>
    <row r="1" spans="1:8" x14ac:dyDescent="0.15">
      <c r="A1" s="47" t="s">
        <v>53</v>
      </c>
      <c r="B1" s="47" t="s">
        <v>36</v>
      </c>
      <c r="C1" s="47" t="s">
        <v>37</v>
      </c>
      <c r="D1" s="47" t="s">
        <v>38</v>
      </c>
      <c r="E1" s="47" t="s">
        <v>39</v>
      </c>
      <c r="F1" s="47" t="s">
        <v>46</v>
      </c>
      <c r="G1" s="47" t="s">
        <v>39</v>
      </c>
      <c r="H1" s="45" t="s">
        <v>47</v>
      </c>
    </row>
    <row r="2" spans="1:8" x14ac:dyDescent="0.15">
      <c r="A2" s="48">
        <v>1</v>
      </c>
      <c r="B2" s="48">
        <v>12</v>
      </c>
      <c r="C2" s="48">
        <v>99822</v>
      </c>
      <c r="D2" s="48">
        <v>781561.61498205096</v>
      </c>
      <c r="E2" s="48">
        <v>895797.90818376106</v>
      </c>
      <c r="F2" s="48">
        <v>-114236.29320170901</v>
      </c>
      <c r="G2" s="48">
        <v>895797.90818376106</v>
      </c>
      <c r="H2">
        <v>-0.146164155214215</v>
      </c>
    </row>
    <row r="3" spans="1:8" x14ac:dyDescent="0.15">
      <c r="A3" s="48">
        <v>2</v>
      </c>
      <c r="B3" s="48">
        <v>13</v>
      </c>
      <c r="C3" s="48">
        <v>16151.387000000001</v>
      </c>
      <c r="D3" s="48">
        <v>122470.76521850099</v>
      </c>
      <c r="E3" s="48">
        <v>96725.142795423904</v>
      </c>
      <c r="F3" s="48">
        <v>25745.6224230769</v>
      </c>
      <c r="G3" s="48">
        <v>96725.142795423904</v>
      </c>
      <c r="H3">
        <v>0.21021851522805499</v>
      </c>
    </row>
    <row r="4" spans="1:8" x14ac:dyDescent="0.15">
      <c r="A4" s="48">
        <v>3</v>
      </c>
      <c r="B4" s="48">
        <v>14</v>
      </c>
      <c r="C4" s="48">
        <v>115198</v>
      </c>
      <c r="D4" s="48">
        <v>125762.80754188</v>
      </c>
      <c r="E4" s="48">
        <v>92485.740502564106</v>
      </c>
      <c r="F4" s="48">
        <v>33277.0670393162</v>
      </c>
      <c r="G4" s="48">
        <v>92485.740502564106</v>
      </c>
      <c r="H4">
        <v>0.264601814238559</v>
      </c>
    </row>
    <row r="5" spans="1:8" x14ac:dyDescent="0.15">
      <c r="A5" s="48">
        <v>4</v>
      </c>
      <c r="B5" s="48">
        <v>15</v>
      </c>
      <c r="C5" s="48">
        <v>9723</v>
      </c>
      <c r="D5" s="48">
        <v>76236.551375213705</v>
      </c>
      <c r="E5" s="48">
        <v>62826.435358119699</v>
      </c>
      <c r="F5" s="48">
        <v>13410.116017094</v>
      </c>
      <c r="G5" s="48">
        <v>62826.435358119699</v>
      </c>
      <c r="H5">
        <v>0.175901398675465</v>
      </c>
    </row>
    <row r="6" spans="1:8" x14ac:dyDescent="0.15">
      <c r="A6" s="48">
        <v>5</v>
      </c>
      <c r="B6" s="48">
        <v>16</v>
      </c>
      <c r="C6" s="48">
        <v>2917</v>
      </c>
      <c r="D6" s="48">
        <v>160014.59013162399</v>
      </c>
      <c r="E6" s="48">
        <v>135499.77602307699</v>
      </c>
      <c r="F6" s="48">
        <v>24514.814108547002</v>
      </c>
      <c r="G6" s="48">
        <v>135499.77602307699</v>
      </c>
      <c r="H6">
        <v>0.15320361779748801</v>
      </c>
    </row>
    <row r="7" spans="1:8" x14ac:dyDescent="0.15">
      <c r="A7" s="48">
        <v>6</v>
      </c>
      <c r="B7" s="48">
        <v>17</v>
      </c>
      <c r="C7" s="48">
        <v>32510</v>
      </c>
      <c r="D7" s="48">
        <v>383422.88197948702</v>
      </c>
      <c r="E7" s="48">
        <v>327586.24371794902</v>
      </c>
      <c r="F7" s="48">
        <v>55836.638261538501</v>
      </c>
      <c r="G7" s="48">
        <v>327586.24371794902</v>
      </c>
      <c r="H7">
        <v>0.14562677629794099</v>
      </c>
    </row>
    <row r="8" spans="1:8" x14ac:dyDescent="0.15">
      <c r="A8" s="48">
        <v>7</v>
      </c>
      <c r="B8" s="48">
        <v>18</v>
      </c>
      <c r="C8" s="48">
        <v>38014</v>
      </c>
      <c r="D8" s="48">
        <v>146035.82493760699</v>
      </c>
      <c r="E8" s="48">
        <v>122119.09444359</v>
      </c>
      <c r="F8" s="48">
        <v>23916.730494017102</v>
      </c>
      <c r="G8" s="48">
        <v>122119.09444359</v>
      </c>
      <c r="H8">
        <v>0.16377303654247499</v>
      </c>
    </row>
    <row r="9" spans="1:8" x14ac:dyDescent="0.15">
      <c r="A9" s="48">
        <v>8</v>
      </c>
      <c r="B9" s="48">
        <v>19</v>
      </c>
      <c r="C9" s="48">
        <v>31970</v>
      </c>
      <c r="D9" s="48">
        <v>181353.328636752</v>
      </c>
      <c r="E9" s="48">
        <v>217353.97945555599</v>
      </c>
      <c r="F9" s="48">
        <v>-36000.650818803399</v>
      </c>
      <c r="G9" s="48">
        <v>217353.97945555599</v>
      </c>
      <c r="H9">
        <v>-0.19851111137260799</v>
      </c>
    </row>
    <row r="10" spans="1:8" x14ac:dyDescent="0.15">
      <c r="A10" s="48">
        <v>9</v>
      </c>
      <c r="B10" s="48">
        <v>21</v>
      </c>
      <c r="C10" s="48">
        <v>153905</v>
      </c>
      <c r="D10" s="48">
        <v>637020.1298</v>
      </c>
      <c r="E10" s="48">
        <v>605684.01470000006</v>
      </c>
      <c r="F10" s="48">
        <v>31336.115099999999</v>
      </c>
      <c r="G10" s="48">
        <v>605684.01470000006</v>
      </c>
      <c r="H10">
        <v>4.9191718807753103E-2</v>
      </c>
    </row>
    <row r="11" spans="1:8" x14ac:dyDescent="0.15">
      <c r="A11" s="48">
        <v>10</v>
      </c>
      <c r="B11" s="48">
        <v>22</v>
      </c>
      <c r="C11" s="48">
        <v>44050</v>
      </c>
      <c r="D11" s="48">
        <v>780496.29113247897</v>
      </c>
      <c r="E11" s="48">
        <v>733347.69697350403</v>
      </c>
      <c r="F11" s="48">
        <v>47148.594158974403</v>
      </c>
      <c r="G11" s="48">
        <v>733347.69697350403</v>
      </c>
      <c r="H11">
        <v>6.0408479443974102E-2</v>
      </c>
    </row>
    <row r="12" spans="1:8" x14ac:dyDescent="0.15">
      <c r="A12" s="48">
        <v>11</v>
      </c>
      <c r="B12" s="48">
        <v>23</v>
      </c>
      <c r="C12" s="48">
        <v>254027.462</v>
      </c>
      <c r="D12" s="48">
        <v>2175364.3827162399</v>
      </c>
      <c r="E12" s="48">
        <v>1898094.79044188</v>
      </c>
      <c r="F12" s="48">
        <v>277269.59227435902</v>
      </c>
      <c r="G12" s="48">
        <v>1898094.79044188</v>
      </c>
      <c r="H12">
        <v>0.12745891882634899</v>
      </c>
    </row>
    <row r="13" spans="1:8" x14ac:dyDescent="0.15">
      <c r="A13" s="48">
        <v>12</v>
      </c>
      <c r="B13" s="48">
        <v>24</v>
      </c>
      <c r="C13" s="48">
        <v>35955.205999999998</v>
      </c>
      <c r="D13" s="48">
        <v>683334.30035213695</v>
      </c>
      <c r="E13" s="48">
        <v>599966.42905982898</v>
      </c>
      <c r="F13" s="48">
        <v>83367.871292307696</v>
      </c>
      <c r="G13" s="48">
        <v>599966.42905982898</v>
      </c>
      <c r="H13">
        <v>0.12200159021630599</v>
      </c>
    </row>
    <row r="14" spans="1:8" x14ac:dyDescent="0.15">
      <c r="A14" s="48">
        <v>13</v>
      </c>
      <c r="B14" s="48">
        <v>25</v>
      </c>
      <c r="C14" s="48">
        <v>85722</v>
      </c>
      <c r="D14" s="48">
        <v>965565.0736</v>
      </c>
      <c r="E14" s="48">
        <v>920092.25450000004</v>
      </c>
      <c r="F14" s="48">
        <v>45472.819100000001</v>
      </c>
      <c r="G14" s="48">
        <v>920092.25450000004</v>
      </c>
      <c r="H14">
        <v>4.7094515267065103E-2</v>
      </c>
    </row>
    <row r="15" spans="1:8" x14ac:dyDescent="0.15">
      <c r="A15" s="48">
        <v>14</v>
      </c>
      <c r="B15" s="48">
        <v>26</v>
      </c>
      <c r="C15" s="48">
        <v>105732</v>
      </c>
      <c r="D15" s="48">
        <v>429277.15480647498</v>
      </c>
      <c r="E15" s="48">
        <v>375968.84800485597</v>
      </c>
      <c r="F15" s="48">
        <v>53308.306801618601</v>
      </c>
      <c r="G15" s="48">
        <v>375968.84800485597</v>
      </c>
      <c r="H15">
        <v>0.124181560105734</v>
      </c>
    </row>
    <row r="16" spans="1:8" x14ac:dyDescent="0.15">
      <c r="A16" s="48">
        <v>15</v>
      </c>
      <c r="B16" s="48">
        <v>27</v>
      </c>
      <c r="C16" s="48">
        <v>154404.16200000001</v>
      </c>
      <c r="D16" s="48">
        <v>1017647.4133</v>
      </c>
      <c r="E16" s="48">
        <v>870604.45149999997</v>
      </c>
      <c r="F16" s="48">
        <v>147042.96179999999</v>
      </c>
      <c r="G16" s="48">
        <v>870604.45149999997</v>
      </c>
      <c r="H16">
        <v>0.14449303351852799</v>
      </c>
    </row>
    <row r="17" spans="1:8" x14ac:dyDescent="0.15">
      <c r="A17" s="48">
        <v>16</v>
      </c>
      <c r="B17" s="48">
        <v>29</v>
      </c>
      <c r="C17" s="48">
        <v>208304</v>
      </c>
      <c r="D17" s="48">
        <v>2439842.0780265001</v>
      </c>
      <c r="E17" s="48">
        <v>2304440.3887042701</v>
      </c>
      <c r="F17" s="48">
        <v>135401.689322222</v>
      </c>
      <c r="G17" s="48">
        <v>2304440.3887042701</v>
      </c>
      <c r="H17">
        <v>5.5496087448308903E-2</v>
      </c>
    </row>
    <row r="18" spans="1:8" x14ac:dyDescent="0.15">
      <c r="A18" s="48">
        <v>17</v>
      </c>
      <c r="B18" s="48">
        <v>31</v>
      </c>
      <c r="C18" s="48">
        <v>52378.98</v>
      </c>
      <c r="D18" s="48">
        <v>266739.92730633798</v>
      </c>
      <c r="E18" s="48">
        <v>563536.66363353794</v>
      </c>
      <c r="F18" s="48">
        <v>-296796.73632720002</v>
      </c>
      <c r="G18" s="48">
        <v>563536.66363353794</v>
      </c>
      <c r="H18">
        <v>-1.11268207697433</v>
      </c>
    </row>
    <row r="19" spans="1:8" x14ac:dyDescent="0.15">
      <c r="A19" s="48">
        <v>18</v>
      </c>
      <c r="B19" s="48">
        <v>32</v>
      </c>
      <c r="C19" s="48">
        <v>19208.643</v>
      </c>
      <c r="D19" s="48">
        <v>307441.185464965</v>
      </c>
      <c r="E19" s="48">
        <v>277668.99664873502</v>
      </c>
      <c r="F19" s="48">
        <v>29772.1888162299</v>
      </c>
      <c r="G19" s="48">
        <v>277668.99664873502</v>
      </c>
      <c r="H19">
        <v>9.6838648248130293E-2</v>
      </c>
    </row>
    <row r="20" spans="1:8" x14ac:dyDescent="0.15">
      <c r="A20" s="48">
        <v>19</v>
      </c>
      <c r="B20" s="48">
        <v>33</v>
      </c>
      <c r="C20" s="48">
        <v>45988.815000000002</v>
      </c>
      <c r="D20" s="48">
        <v>487851.58192377997</v>
      </c>
      <c r="E20" s="48">
        <v>390893.53564438398</v>
      </c>
      <c r="F20" s="48">
        <v>96958.046279396003</v>
      </c>
      <c r="G20" s="48">
        <v>390893.53564438398</v>
      </c>
      <c r="H20">
        <v>0.198744966444619</v>
      </c>
    </row>
    <row r="21" spans="1:8" x14ac:dyDescent="0.15">
      <c r="A21" s="48">
        <v>20</v>
      </c>
      <c r="B21" s="48">
        <v>34</v>
      </c>
      <c r="C21" s="48">
        <v>50411.404000000002</v>
      </c>
      <c r="D21" s="48">
        <v>258515.09810539999</v>
      </c>
      <c r="E21" s="48">
        <v>187424.21022160101</v>
      </c>
      <c r="F21" s="48">
        <v>71090.887883799005</v>
      </c>
      <c r="G21" s="48">
        <v>187424.21022160101</v>
      </c>
      <c r="H21">
        <v>0.27499704429183602</v>
      </c>
    </row>
    <row r="22" spans="1:8" x14ac:dyDescent="0.15">
      <c r="A22" s="48">
        <v>21</v>
      </c>
      <c r="B22" s="48">
        <v>35</v>
      </c>
      <c r="C22" s="48">
        <v>34822.968000000001</v>
      </c>
      <c r="D22" s="48">
        <v>780581.94947168103</v>
      </c>
      <c r="E22" s="48">
        <v>706194.56115827803</v>
      </c>
      <c r="F22" s="48">
        <v>74387.388313403804</v>
      </c>
      <c r="G22" s="48">
        <v>706194.56115827803</v>
      </c>
      <c r="H22">
        <v>9.5297346247567194E-2</v>
      </c>
    </row>
    <row r="23" spans="1:8" x14ac:dyDescent="0.15">
      <c r="A23" s="48">
        <v>22</v>
      </c>
      <c r="B23" s="48">
        <v>36</v>
      </c>
      <c r="C23" s="48">
        <v>111207.98699999999</v>
      </c>
      <c r="D23" s="48">
        <v>641974.955854867</v>
      </c>
      <c r="E23" s="48">
        <v>536430.92427281698</v>
      </c>
      <c r="F23" s="48">
        <v>105544.03158205</v>
      </c>
      <c r="G23" s="48">
        <v>536430.92427281698</v>
      </c>
      <c r="H23">
        <v>0.164405216464411</v>
      </c>
    </row>
    <row r="24" spans="1:8" x14ac:dyDescent="0.15">
      <c r="A24" s="48">
        <v>23</v>
      </c>
      <c r="B24" s="48">
        <v>37</v>
      </c>
      <c r="C24" s="48">
        <v>102281.023</v>
      </c>
      <c r="D24" s="48">
        <v>1003006.75309823</v>
      </c>
      <c r="E24" s="48">
        <v>883330.30406781798</v>
      </c>
      <c r="F24" s="48">
        <v>119676.449030412</v>
      </c>
      <c r="G24" s="48">
        <v>883330.30406781798</v>
      </c>
      <c r="H24">
        <v>0.119317690195742</v>
      </c>
    </row>
    <row r="25" spans="1:8" x14ac:dyDescent="0.15">
      <c r="A25" s="48">
        <v>24</v>
      </c>
      <c r="B25" s="48">
        <v>38</v>
      </c>
      <c r="C25" s="48">
        <v>152675.359</v>
      </c>
      <c r="D25" s="48">
        <v>784517.40058761102</v>
      </c>
      <c r="E25" s="48">
        <v>727227.34280884999</v>
      </c>
      <c r="F25" s="48">
        <v>57290.057778761096</v>
      </c>
      <c r="G25" s="48">
        <v>727227.34280884999</v>
      </c>
      <c r="H25">
        <v>7.3025859892782902E-2</v>
      </c>
    </row>
    <row r="26" spans="1:8" x14ac:dyDescent="0.15">
      <c r="A26" s="48">
        <v>25</v>
      </c>
      <c r="B26" s="48">
        <v>39</v>
      </c>
      <c r="C26" s="48">
        <v>127255.194</v>
      </c>
      <c r="D26" s="48">
        <v>158853.17349528801</v>
      </c>
      <c r="E26" s="48">
        <v>117567.644066475</v>
      </c>
      <c r="F26" s="48">
        <v>41285.529428812602</v>
      </c>
      <c r="G26" s="48">
        <v>117567.644066475</v>
      </c>
      <c r="H26">
        <v>0.259897416717566</v>
      </c>
    </row>
    <row r="27" spans="1:8" x14ac:dyDescent="0.15">
      <c r="A27" s="48">
        <v>26</v>
      </c>
      <c r="B27" s="48">
        <v>40</v>
      </c>
      <c r="C27" s="48">
        <v>2</v>
      </c>
      <c r="D27" s="48">
        <v>7.6924000000000001</v>
      </c>
      <c r="E27" s="48">
        <v>6.1946000000000003</v>
      </c>
      <c r="F27" s="48">
        <v>1.4978</v>
      </c>
      <c r="G27" s="48">
        <v>6.1946000000000003</v>
      </c>
      <c r="H27">
        <v>0.19471166346003799</v>
      </c>
    </row>
    <row r="28" spans="1:8" x14ac:dyDescent="0.15">
      <c r="A28" s="48">
        <v>27</v>
      </c>
      <c r="B28" s="48">
        <v>42</v>
      </c>
      <c r="C28" s="48">
        <v>5629.79</v>
      </c>
      <c r="D28" s="48">
        <v>97752.067299999995</v>
      </c>
      <c r="E28" s="48">
        <v>88157.185299999997</v>
      </c>
      <c r="F28" s="48">
        <v>9594.8819999999996</v>
      </c>
      <c r="G28" s="48">
        <v>88157.185299999997</v>
      </c>
      <c r="H28">
        <v>9.81552847425049E-2</v>
      </c>
    </row>
    <row r="29" spans="1:8" x14ac:dyDescent="0.15">
      <c r="A29" s="48">
        <v>28</v>
      </c>
      <c r="B29" s="48">
        <v>75</v>
      </c>
      <c r="C29" s="48">
        <v>825</v>
      </c>
      <c r="D29" s="48">
        <v>259413.478632479</v>
      </c>
      <c r="E29" s="48">
        <v>246294.828547009</v>
      </c>
      <c r="F29" s="48">
        <v>13118.650085470101</v>
      </c>
      <c r="G29" s="48">
        <v>246294.828547009</v>
      </c>
      <c r="H29">
        <v>5.0570425849212702E-2</v>
      </c>
    </row>
    <row r="30" spans="1:8" x14ac:dyDescent="0.15">
      <c r="A30" s="48">
        <v>29</v>
      </c>
      <c r="B30" s="48">
        <v>76</v>
      </c>
      <c r="C30" s="48">
        <v>2525</v>
      </c>
      <c r="D30" s="48">
        <v>455558.37188461499</v>
      </c>
      <c r="E30" s="48">
        <v>426780.276594872</v>
      </c>
      <c r="F30" s="48">
        <v>28778.0952897436</v>
      </c>
      <c r="G30" s="48">
        <v>426780.276594872</v>
      </c>
      <c r="H30">
        <v>6.31710381497117E-2</v>
      </c>
    </row>
    <row r="31" spans="1:8" x14ac:dyDescent="0.15">
      <c r="A31" s="48">
        <v>30</v>
      </c>
      <c r="B31" s="48">
        <v>99</v>
      </c>
      <c r="C31" s="48">
        <v>33</v>
      </c>
      <c r="D31" s="48">
        <v>35810.871946146297</v>
      </c>
      <c r="E31" s="48">
        <v>30528.252401482499</v>
      </c>
      <c r="F31" s="48">
        <v>5282.6195446637903</v>
      </c>
      <c r="G31" s="48">
        <v>30528.252401482499</v>
      </c>
      <c r="H31">
        <v>0.147514407150097</v>
      </c>
    </row>
    <row r="32" spans="1:8" x14ac:dyDescent="0.15">
      <c r="A32" s="46"/>
      <c r="B32" s="46"/>
      <c r="C32" s="46"/>
      <c r="D32" s="46"/>
      <c r="E32" s="46"/>
      <c r="F32" s="46"/>
      <c r="G32" s="46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2014-05-19T06:24:54Z</dcterms:modified>
</cp:coreProperties>
</file>