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ork paper\Diff check\2014-03-01\"/>
    </mc:Choice>
  </mc:AlternateContent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<sst xmlns="http://schemas.openxmlformats.org/spreadsheetml/2006/main" count="114" uniqueCount="71">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</sst>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0" fontId="31" fillId="0" borderId="0" xfId="44" applyNumberFormat="1" applyFont="1"/>
    <xf numFmtId="0" fontId="30" fillId="0" borderId="0" xfId="44" applyNumberFormat="1" applyFont="1"/>
    <xf numFmtId="0" fontId="31" fillId="0" borderId="0" xfId="44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horizontal="right" vertical="center" wrapText="1"/>
    </xf>
    <xf numFmtId="0" fontId="27" fillId="0" borderId="19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13248215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131b990e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130b7f97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28d9b067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13214b652" TargetMode="External"/><Relationship Id="rId118" Type="http://schemas.openxmlformats.org/officeDocument/2006/relationships/image" Target="cid:1324823b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2de2077f2" TargetMode="External"/><Relationship Id="rId108" Type="http://schemas.openxmlformats.org/officeDocument/2006/relationships/image" Target="cid:130b7fbf13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13214b8d13" TargetMode="External"/><Relationship Id="rId119" Type="http://schemas.openxmlformats.org/officeDocument/2006/relationships/hyperlink" Target="cid:13266a86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131407bc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548af2" TargetMode="External"/><Relationship Id="rId104" Type="http://schemas.openxmlformats.org/officeDocument/2006/relationships/image" Target="cid:2de207a213" TargetMode="External"/><Relationship Id="rId120" Type="http://schemas.openxmlformats.org/officeDocument/2006/relationships/image" Target="cid:13266ab4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131407e313" TargetMode="External"/><Relationship Id="rId115" Type="http://schemas.openxmlformats.org/officeDocument/2006/relationships/hyperlink" Target="cid:132306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de2158013" TargetMode="External"/><Relationship Id="rId105" Type="http://schemas.openxmlformats.org/officeDocument/2006/relationships/hyperlink" Target="cid:479648a8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548b1813" TargetMode="External"/><Relationship Id="rId121" Type="http://schemas.openxmlformats.org/officeDocument/2006/relationships/hyperlink" Target="cid:1328bf83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13230672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131b98e2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479648c9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de215632" TargetMode="External"/><Relationship Id="rId101" Type="http://schemas.openxmlformats.org/officeDocument/2006/relationships/hyperlink" Target="cid:28d9b03f2" TargetMode="External"/><Relationship Id="rId122" Type="http://schemas.openxmlformats.org/officeDocument/2006/relationships/image" Target="cid:1328bfa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548b18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de2158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28d9b067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2de207a2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479648c9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6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130b7fbf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131407e3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131b990e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131b990e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13214b8d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13230672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1324823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13266ab4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1328bfa7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ColWidth="9"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375" style="1" bestFit="1" customWidth="1"/>
    <col min="6" max="6" width="12.25" style="26" bestFit="1" customWidth="1"/>
    <col min="7" max="7" width="10.375" style="1" bestFit="1" customWidth="1"/>
    <col min="8" max="8" width="9" style="26"/>
    <col min="9" max="9" width="12.625" style="2" customWidth="1"/>
    <col min="10" max="10" width="12.375" style="2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 x14ac:dyDescent="0.15">
      <c r="A2" s="11" t="s">
        <v>3</v>
      </c>
      <c r="B2" s="12"/>
      <c r="C2" s="50" t="s">
        <v>4</v>
      </c>
      <c r="D2" s="50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51" t="s">
        <v>5</v>
      </c>
      <c r="B3" s="51"/>
      <c r="C3" s="51"/>
      <c r="D3" s="51"/>
      <c r="E3" s="15">
        <f>RA!D7</f>
        <v>21996112.197299998</v>
      </c>
      <c r="F3" s="25">
        <f>RA!I7</f>
        <v>1530894.8411999999</v>
      </c>
      <c r="G3" s="16">
        <f>E3-F3</f>
        <v>20465217.356099997</v>
      </c>
      <c r="H3" s="27">
        <f>RA!J7</f>
        <v>6.9598428461731396</v>
      </c>
      <c r="I3" s="20">
        <f>SUM(I4:I39)</f>
        <v>21996117.375852924</v>
      </c>
      <c r="J3" s="21">
        <f>SUM(J4:J39)</f>
        <v>20465217.250341877</v>
      </c>
      <c r="K3" s="22">
        <f>E3-I3</f>
        <v>-5.1785529255867004</v>
      </c>
      <c r="L3" s="22">
        <f>G3-J3</f>
        <v>0.10575811937451363</v>
      </c>
    </row>
    <row r="4" spans="1:12" x14ac:dyDescent="0.15">
      <c r="A4" s="52">
        <f>RA!A8</f>
        <v>41699</v>
      </c>
      <c r="B4" s="12">
        <v>12</v>
      </c>
      <c r="C4" s="49" t="s">
        <v>6</v>
      </c>
      <c r="D4" s="49"/>
      <c r="E4" s="15">
        <f>RA!D8</f>
        <v>1089827.3518000001</v>
      </c>
      <c r="F4" s="25">
        <f>RA!I8</f>
        <v>-47908.016000000003</v>
      </c>
      <c r="G4" s="16">
        <f t="shared" ref="G4:G39" si="0">E4-F4</f>
        <v>1137735.3678000001</v>
      </c>
      <c r="H4" s="27">
        <f>RA!J8</f>
        <v>-4.3959271090850596</v>
      </c>
      <c r="I4" s="20">
        <f>VLOOKUP(B4,RMS!B:D,3,FALSE)</f>
        <v>1089828.48229402</v>
      </c>
      <c r="J4" s="21">
        <f>VLOOKUP(B4,RMS!B:E,4,FALSE)</f>
        <v>1137735.3746640999</v>
      </c>
      <c r="K4" s="22">
        <f t="shared" ref="K4:K39" si="1">E4-I4</f>
        <v>-1.1304940199479461</v>
      </c>
      <c r="L4" s="22">
        <f t="shared" ref="L4:L39" si="2">G4-J4</f>
        <v>-6.8640997633337975E-3</v>
      </c>
    </row>
    <row r="5" spans="1:12" x14ac:dyDescent="0.15">
      <c r="A5" s="52"/>
      <c r="B5" s="12">
        <v>13</v>
      </c>
      <c r="C5" s="49" t="s">
        <v>7</v>
      </c>
      <c r="D5" s="49"/>
      <c r="E5" s="15">
        <f>RA!D9</f>
        <v>217694.24540000001</v>
      </c>
      <c r="F5" s="25">
        <f>RA!I9</f>
        <v>47594.446499999998</v>
      </c>
      <c r="G5" s="16">
        <f t="shared" si="0"/>
        <v>170099.79890000002</v>
      </c>
      <c r="H5" s="27">
        <f>RA!J9</f>
        <v>21.862978698655098</v>
      </c>
      <c r="I5" s="20">
        <f>VLOOKUP(B5,RMS!B:D,3,FALSE)</f>
        <v>217694.32248359401</v>
      </c>
      <c r="J5" s="21">
        <f>VLOOKUP(B5,RMS!B:E,4,FALSE)</f>
        <v>170099.780035406</v>
      </c>
      <c r="K5" s="22">
        <f t="shared" si="1"/>
        <v>-7.7083593991119415E-2</v>
      </c>
      <c r="L5" s="22">
        <f t="shared" si="2"/>
        <v>1.8864594021579251E-2</v>
      </c>
    </row>
    <row r="6" spans="1:12" x14ac:dyDescent="0.15">
      <c r="A6" s="52"/>
      <c r="B6" s="12">
        <v>14</v>
      </c>
      <c r="C6" s="49" t="s">
        <v>8</v>
      </c>
      <c r="D6" s="49"/>
      <c r="E6" s="15">
        <f>RA!D10</f>
        <v>232355.31640000001</v>
      </c>
      <c r="F6" s="25">
        <f>RA!I10</f>
        <v>52895.612800000003</v>
      </c>
      <c r="G6" s="16">
        <f t="shared" si="0"/>
        <v>179459.70360000001</v>
      </c>
      <c r="H6" s="27">
        <f>RA!J10</f>
        <v>22.764967731119199</v>
      </c>
      <c r="I6" s="20">
        <f>VLOOKUP(B6,RMS!B:D,3,FALSE)</f>
        <v>232358.02469230801</v>
      </c>
      <c r="J6" s="21">
        <f>VLOOKUP(B6,RMS!B:E,4,FALSE)</f>
        <v>179459.70372734999</v>
      </c>
      <c r="K6" s="22">
        <f t="shared" si="1"/>
        <v>-2.7082923080015462</v>
      </c>
      <c r="L6" s="22">
        <f t="shared" si="2"/>
        <v>-1.2734998017549515E-4</v>
      </c>
    </row>
    <row r="7" spans="1:12" x14ac:dyDescent="0.15">
      <c r="A7" s="52"/>
      <c r="B7" s="12">
        <v>15</v>
      </c>
      <c r="C7" s="49" t="s">
        <v>9</v>
      </c>
      <c r="D7" s="49"/>
      <c r="E7" s="15">
        <f>RA!D11</f>
        <v>129373.0542</v>
      </c>
      <c r="F7" s="25">
        <f>RA!I11</f>
        <v>17157.835999999999</v>
      </c>
      <c r="G7" s="16">
        <f t="shared" si="0"/>
        <v>112215.2182</v>
      </c>
      <c r="H7" s="27">
        <f>RA!J11</f>
        <v>13.262294923852901</v>
      </c>
      <c r="I7" s="20">
        <f>VLOOKUP(B7,RMS!B:D,3,FALSE)</f>
        <v>129373.105299145</v>
      </c>
      <c r="J7" s="21">
        <f>VLOOKUP(B7,RMS!B:E,4,FALSE)</f>
        <v>112215.218002564</v>
      </c>
      <c r="K7" s="22">
        <f t="shared" si="1"/>
        <v>-5.1099144999170676E-2</v>
      </c>
      <c r="L7" s="22">
        <f t="shared" si="2"/>
        <v>1.9743600569199771E-4</v>
      </c>
    </row>
    <row r="8" spans="1:12" x14ac:dyDescent="0.15">
      <c r="A8" s="52"/>
      <c r="B8" s="12">
        <v>16</v>
      </c>
      <c r="C8" s="49" t="s">
        <v>10</v>
      </c>
      <c r="D8" s="49"/>
      <c r="E8" s="15">
        <f>RA!D12</f>
        <v>220446.32949999999</v>
      </c>
      <c r="F8" s="25">
        <f>RA!I12</f>
        <v>25783.160800000001</v>
      </c>
      <c r="G8" s="16">
        <f t="shared" si="0"/>
        <v>194663.16869999998</v>
      </c>
      <c r="H8" s="27">
        <f>RA!J12</f>
        <v>11.6958902688375</v>
      </c>
      <c r="I8" s="20">
        <f>VLOOKUP(B8,RMS!B:D,3,FALSE)</f>
        <v>220446.352954701</v>
      </c>
      <c r="J8" s="21">
        <f>VLOOKUP(B8,RMS!B:E,4,FALSE)</f>
        <v>194663.166659829</v>
      </c>
      <c r="K8" s="22">
        <f t="shared" si="1"/>
        <v>-2.34547010040842E-2</v>
      </c>
      <c r="L8" s="22">
        <f t="shared" si="2"/>
        <v>2.0401709771249443E-3</v>
      </c>
    </row>
    <row r="9" spans="1:12" x14ac:dyDescent="0.15">
      <c r="A9" s="52"/>
      <c r="B9" s="12">
        <v>17</v>
      </c>
      <c r="C9" s="49" t="s">
        <v>11</v>
      </c>
      <c r="D9" s="49"/>
      <c r="E9" s="15">
        <f>RA!D13</f>
        <v>522426.44260000001</v>
      </c>
      <c r="F9" s="25">
        <f>RA!I13</f>
        <v>64504.4156</v>
      </c>
      <c r="G9" s="16">
        <f t="shared" si="0"/>
        <v>457922.027</v>
      </c>
      <c r="H9" s="27">
        <f>RA!J13</f>
        <v>12.3470809170715</v>
      </c>
      <c r="I9" s="20">
        <f>VLOOKUP(B9,RMS!B:D,3,FALSE)</f>
        <v>522426.69495213701</v>
      </c>
      <c r="J9" s="21">
        <f>VLOOKUP(B9,RMS!B:E,4,FALSE)</f>
        <v>457922.02740683802</v>
      </c>
      <c r="K9" s="22">
        <f t="shared" si="1"/>
        <v>-0.25235213700216264</v>
      </c>
      <c r="L9" s="22">
        <f t="shared" si="2"/>
        <v>-4.0683802217245102E-4</v>
      </c>
    </row>
    <row r="10" spans="1:12" x14ac:dyDescent="0.15">
      <c r="A10" s="52"/>
      <c r="B10" s="12">
        <v>18</v>
      </c>
      <c r="C10" s="49" t="s">
        <v>12</v>
      </c>
      <c r="D10" s="49"/>
      <c r="E10" s="15">
        <f>RA!D14</f>
        <v>168985.43109999999</v>
      </c>
      <c r="F10" s="25">
        <f>RA!I14</f>
        <v>27622.5432</v>
      </c>
      <c r="G10" s="16">
        <f t="shared" si="0"/>
        <v>141362.88789999997</v>
      </c>
      <c r="H10" s="27">
        <f>RA!J14</f>
        <v>16.346109259356101</v>
      </c>
      <c r="I10" s="20">
        <f>VLOOKUP(B10,RMS!B:D,3,FALSE)</f>
        <v>168985.42754786299</v>
      </c>
      <c r="J10" s="21">
        <f>VLOOKUP(B10,RMS!B:E,4,FALSE)</f>
        <v>141362.88720427401</v>
      </c>
      <c r="K10" s="22">
        <f t="shared" si="1"/>
        <v>3.552137000951916E-3</v>
      </c>
      <c r="L10" s="22">
        <f t="shared" si="2"/>
        <v>6.9572596112266183E-4</v>
      </c>
    </row>
    <row r="11" spans="1:12" x14ac:dyDescent="0.15">
      <c r="A11" s="52"/>
      <c r="B11" s="12">
        <v>19</v>
      </c>
      <c r="C11" s="49" t="s">
        <v>13</v>
      </c>
      <c r="D11" s="49"/>
      <c r="E11" s="15">
        <f>RA!D15</f>
        <v>213459.88879999999</v>
      </c>
      <c r="F11" s="25">
        <f>RA!I15</f>
        <v>-30881.439699999999</v>
      </c>
      <c r="G11" s="16">
        <f t="shared" si="0"/>
        <v>244341.32849999997</v>
      </c>
      <c r="H11" s="27">
        <f>RA!J15</f>
        <v>-14.467092564136999</v>
      </c>
      <c r="I11" s="20">
        <f>VLOOKUP(B11,RMS!B:D,3,FALSE)</f>
        <v>213460.000441026</v>
      </c>
      <c r="J11" s="21">
        <f>VLOOKUP(B11,RMS!B:E,4,FALSE)</f>
        <v>244341.32735213701</v>
      </c>
      <c r="K11" s="22">
        <f t="shared" si="1"/>
        <v>-0.11164102601469494</v>
      </c>
      <c r="L11" s="22">
        <f t="shared" si="2"/>
        <v>1.147862960351631E-3</v>
      </c>
    </row>
    <row r="12" spans="1:12" x14ac:dyDescent="0.15">
      <c r="A12" s="52"/>
      <c r="B12" s="12">
        <v>21</v>
      </c>
      <c r="C12" s="49" t="s">
        <v>14</v>
      </c>
      <c r="D12" s="49"/>
      <c r="E12" s="15">
        <f>RA!D16</f>
        <v>925762.54859999998</v>
      </c>
      <c r="F12" s="25">
        <f>RA!I16</f>
        <v>67032.897500000006</v>
      </c>
      <c r="G12" s="16">
        <f t="shared" si="0"/>
        <v>858729.65110000002</v>
      </c>
      <c r="H12" s="27">
        <f>RA!J16</f>
        <v>7.2408305565365199</v>
      </c>
      <c r="I12" s="20">
        <f>VLOOKUP(B12,RMS!B:D,3,FALSE)</f>
        <v>925762.37049999996</v>
      </c>
      <c r="J12" s="21">
        <f>VLOOKUP(B12,RMS!B:E,4,FALSE)</f>
        <v>858729.65110000002</v>
      </c>
      <c r="K12" s="22">
        <f t="shared" si="1"/>
        <v>0.17810000001918525</v>
      </c>
      <c r="L12" s="22">
        <f t="shared" si="2"/>
        <v>0</v>
      </c>
    </row>
    <row r="13" spans="1:12" x14ac:dyDescent="0.15">
      <c r="A13" s="52"/>
      <c r="B13" s="12">
        <v>22</v>
      </c>
      <c r="C13" s="49" t="s">
        <v>15</v>
      </c>
      <c r="D13" s="49"/>
      <c r="E13" s="15">
        <f>RA!D17</f>
        <v>596574.20220000006</v>
      </c>
      <c r="F13" s="25">
        <f>RA!I17</f>
        <v>27594.772000000001</v>
      </c>
      <c r="G13" s="16">
        <f t="shared" si="0"/>
        <v>568979.43020000006</v>
      </c>
      <c r="H13" s="27">
        <f>RA!J17</f>
        <v>4.6255389351799199</v>
      </c>
      <c r="I13" s="20">
        <f>VLOOKUP(B13,RMS!B:D,3,FALSE)</f>
        <v>596574.28227692295</v>
      </c>
      <c r="J13" s="21">
        <f>VLOOKUP(B13,RMS!B:E,4,FALSE)</f>
        <v>568979.42996153794</v>
      </c>
      <c r="K13" s="22">
        <f t="shared" si="1"/>
        <v>-8.0076922895386815E-2</v>
      </c>
      <c r="L13" s="22">
        <f t="shared" si="2"/>
        <v>2.3846211843192577E-4</v>
      </c>
    </row>
    <row r="14" spans="1:12" x14ac:dyDescent="0.15">
      <c r="A14" s="52"/>
      <c r="B14" s="12">
        <v>23</v>
      </c>
      <c r="C14" s="49" t="s">
        <v>16</v>
      </c>
      <c r="D14" s="49"/>
      <c r="E14" s="15">
        <f>RA!D18</f>
        <v>2692758.3522999999</v>
      </c>
      <c r="F14" s="25">
        <f>RA!I18</f>
        <v>376577.6447</v>
      </c>
      <c r="G14" s="16">
        <f t="shared" si="0"/>
        <v>2316180.7075999998</v>
      </c>
      <c r="H14" s="27">
        <f>RA!J18</f>
        <v>13.984828767807899</v>
      </c>
      <c r="I14" s="20">
        <f>VLOOKUP(B14,RMS!B:D,3,FALSE)</f>
        <v>2692758.5326145301</v>
      </c>
      <c r="J14" s="21">
        <f>VLOOKUP(B14,RMS!B:E,4,FALSE)</f>
        <v>2316180.7521094</v>
      </c>
      <c r="K14" s="22">
        <f t="shared" si="1"/>
        <v>-0.1803145301528275</v>
      </c>
      <c r="L14" s="22">
        <f t="shared" si="2"/>
        <v>-4.4509400147944689E-2</v>
      </c>
    </row>
    <row r="15" spans="1:12" x14ac:dyDescent="0.15">
      <c r="A15" s="52"/>
      <c r="B15" s="12">
        <v>24</v>
      </c>
      <c r="C15" s="49" t="s">
        <v>17</v>
      </c>
      <c r="D15" s="49"/>
      <c r="E15" s="15">
        <f>RA!D19</f>
        <v>946644.39099999995</v>
      </c>
      <c r="F15" s="25">
        <f>RA!I19</f>
        <v>109342.67230000001</v>
      </c>
      <c r="G15" s="16">
        <f t="shared" si="0"/>
        <v>837301.71869999997</v>
      </c>
      <c r="H15" s="27">
        <f>RA!J19</f>
        <v>11.550554077069499</v>
      </c>
      <c r="I15" s="20">
        <f>VLOOKUP(B15,RMS!B:D,3,FALSE)</f>
        <v>946644.36063504301</v>
      </c>
      <c r="J15" s="21">
        <f>VLOOKUP(B15,RMS!B:E,4,FALSE)</f>
        <v>837301.71993589704</v>
      </c>
      <c r="K15" s="22">
        <f t="shared" si="1"/>
        <v>3.0364956939592957E-2</v>
      </c>
      <c r="L15" s="22">
        <f t="shared" si="2"/>
        <v>-1.2358970707282424E-3</v>
      </c>
    </row>
    <row r="16" spans="1:12" x14ac:dyDescent="0.15">
      <c r="A16" s="52"/>
      <c r="B16" s="12">
        <v>25</v>
      </c>
      <c r="C16" s="49" t="s">
        <v>18</v>
      </c>
      <c r="D16" s="49"/>
      <c r="E16" s="15">
        <f>RA!D20</f>
        <v>1293119.0068000001</v>
      </c>
      <c r="F16" s="25">
        <f>RA!I20</f>
        <v>63966.766300000003</v>
      </c>
      <c r="G16" s="16">
        <f t="shared" si="0"/>
        <v>1229152.2405000001</v>
      </c>
      <c r="H16" s="27">
        <f>RA!J20</f>
        <v>4.94670374216326</v>
      </c>
      <c r="I16" s="20">
        <f>VLOOKUP(B16,RMS!B:D,3,FALSE)</f>
        <v>1293119.0075000001</v>
      </c>
      <c r="J16" s="21">
        <f>VLOOKUP(B16,RMS!B:E,4,FALSE)</f>
        <v>1229152.2405000001</v>
      </c>
      <c r="K16" s="22">
        <f t="shared" si="1"/>
        <v>-6.99999975040555E-4</v>
      </c>
      <c r="L16" s="22">
        <f t="shared" si="2"/>
        <v>0</v>
      </c>
    </row>
    <row r="17" spans="1:12" x14ac:dyDescent="0.15">
      <c r="A17" s="52"/>
      <c r="B17" s="12">
        <v>26</v>
      </c>
      <c r="C17" s="49" t="s">
        <v>19</v>
      </c>
      <c r="D17" s="49"/>
      <c r="E17" s="15">
        <f>RA!D21</f>
        <v>559424.2757</v>
      </c>
      <c r="F17" s="25">
        <f>RA!I21</f>
        <v>70849.642600000006</v>
      </c>
      <c r="G17" s="16">
        <f t="shared" si="0"/>
        <v>488574.63309999998</v>
      </c>
      <c r="H17" s="27">
        <f>RA!J21</f>
        <v>12.664742249761501</v>
      </c>
      <c r="I17" s="20">
        <f>VLOOKUP(B17,RMS!B:D,3,FALSE)</f>
        <v>559423.62859770795</v>
      </c>
      <c r="J17" s="21">
        <f>VLOOKUP(B17,RMS!B:E,4,FALSE)</f>
        <v>488574.633123281</v>
      </c>
      <c r="K17" s="22">
        <f t="shared" si="1"/>
        <v>0.64710229204501957</v>
      </c>
      <c r="L17" s="22">
        <f t="shared" si="2"/>
        <v>-2.3281027097254992E-5</v>
      </c>
    </row>
    <row r="18" spans="1:12" x14ac:dyDescent="0.15">
      <c r="A18" s="52"/>
      <c r="B18" s="12">
        <v>27</v>
      </c>
      <c r="C18" s="49" t="s">
        <v>20</v>
      </c>
      <c r="D18" s="49"/>
      <c r="E18" s="15">
        <f>RA!D22</f>
        <v>1756162.656</v>
      </c>
      <c r="F18" s="25">
        <f>RA!I22</f>
        <v>-140937.21770000001</v>
      </c>
      <c r="G18" s="16">
        <f t="shared" si="0"/>
        <v>1897099.8736999999</v>
      </c>
      <c r="H18" s="27">
        <f>RA!J22</f>
        <v>-8.0252940818712002</v>
      </c>
      <c r="I18" s="20">
        <f>VLOOKUP(B18,RMS!B:D,3,FALSE)</f>
        <v>1756162.6592999999</v>
      </c>
      <c r="J18" s="21">
        <f>VLOOKUP(B18,RMS!B:E,4,FALSE)</f>
        <v>1897099.8744999999</v>
      </c>
      <c r="K18" s="22">
        <f t="shared" si="1"/>
        <v>-3.2999999821186066E-3</v>
      </c>
      <c r="L18" s="22">
        <f t="shared" si="2"/>
        <v>-8.0000003799796104E-4</v>
      </c>
    </row>
    <row r="19" spans="1:12" x14ac:dyDescent="0.15">
      <c r="A19" s="52"/>
      <c r="B19" s="12">
        <v>29</v>
      </c>
      <c r="C19" s="49" t="s">
        <v>21</v>
      </c>
      <c r="D19" s="49"/>
      <c r="E19" s="15">
        <f>RA!D23</f>
        <v>3444162.8147</v>
      </c>
      <c r="F19" s="25">
        <f>RA!I23</f>
        <v>198427.01</v>
      </c>
      <c r="G19" s="16">
        <f t="shared" si="0"/>
        <v>3245735.8047000002</v>
      </c>
      <c r="H19" s="27">
        <f>RA!J23</f>
        <v>5.7612552215329504</v>
      </c>
      <c r="I19" s="20">
        <f>VLOOKUP(B19,RMS!B:D,3,FALSE)</f>
        <v>3444164.2932948698</v>
      </c>
      <c r="J19" s="21">
        <f>VLOOKUP(B19,RMS!B:E,4,FALSE)</f>
        <v>3245735.8603606801</v>
      </c>
      <c r="K19" s="22">
        <f t="shared" si="1"/>
        <v>-1.4785948698408902</v>
      </c>
      <c r="L19" s="22">
        <f t="shared" si="2"/>
        <v>-5.5660679936408997E-2</v>
      </c>
    </row>
    <row r="20" spans="1:12" x14ac:dyDescent="0.15">
      <c r="A20" s="52"/>
      <c r="B20" s="12">
        <v>31</v>
      </c>
      <c r="C20" s="49" t="s">
        <v>22</v>
      </c>
      <c r="D20" s="49"/>
      <c r="E20" s="15">
        <f>RA!D24</f>
        <v>340597.21590000001</v>
      </c>
      <c r="F20" s="25">
        <f>RA!I24</f>
        <v>-320184.61359999998</v>
      </c>
      <c r="G20" s="16">
        <f t="shared" si="0"/>
        <v>660781.82949999999</v>
      </c>
      <c r="H20" s="27">
        <f>RA!J24</f>
        <v>-94.006820564853598</v>
      </c>
      <c r="I20" s="20">
        <f>VLOOKUP(B20,RMS!B:D,3,FALSE)</f>
        <v>340597.18214759103</v>
      </c>
      <c r="J20" s="21">
        <f>VLOOKUP(B20,RMS!B:E,4,FALSE)</f>
        <v>660781.82817315904</v>
      </c>
      <c r="K20" s="22">
        <f t="shared" si="1"/>
        <v>3.3752408984582871E-2</v>
      </c>
      <c r="L20" s="22">
        <f t="shared" si="2"/>
        <v>1.3268409529700875E-3</v>
      </c>
    </row>
    <row r="21" spans="1:12" x14ac:dyDescent="0.15">
      <c r="A21" s="52"/>
      <c r="B21" s="12">
        <v>32</v>
      </c>
      <c r="C21" s="49" t="s">
        <v>23</v>
      </c>
      <c r="D21" s="49"/>
      <c r="E21" s="15">
        <f>RA!D25</f>
        <v>317461.39010000002</v>
      </c>
      <c r="F21" s="25">
        <f>RA!I25</f>
        <v>33814.128700000001</v>
      </c>
      <c r="G21" s="16">
        <f t="shared" si="0"/>
        <v>283647.26140000002</v>
      </c>
      <c r="H21" s="27">
        <f>RA!J25</f>
        <v>10.6514145513407</v>
      </c>
      <c r="I21" s="20">
        <f>VLOOKUP(B21,RMS!B:D,3,FALSE)</f>
        <v>317461.38860252599</v>
      </c>
      <c r="J21" s="21">
        <f>VLOOKUP(B21,RMS!B:E,4,FALSE)</f>
        <v>283647.25949526002</v>
      </c>
      <c r="K21" s="22">
        <f t="shared" si="1"/>
        <v>1.4974740333855152E-3</v>
      </c>
      <c r="L21" s="22">
        <f t="shared" si="2"/>
        <v>1.904739998281002E-3</v>
      </c>
    </row>
    <row r="22" spans="1:12" x14ac:dyDescent="0.15">
      <c r="A22" s="52"/>
      <c r="B22" s="12">
        <v>33</v>
      </c>
      <c r="C22" s="49" t="s">
        <v>24</v>
      </c>
      <c r="D22" s="49"/>
      <c r="E22" s="15">
        <f>RA!D26</f>
        <v>598788.9987</v>
      </c>
      <c r="F22" s="25">
        <f>RA!I26</f>
        <v>134630.40520000001</v>
      </c>
      <c r="G22" s="16">
        <f t="shared" si="0"/>
        <v>464158.59349999996</v>
      </c>
      <c r="H22" s="27">
        <f>RA!J26</f>
        <v>22.483780679386101</v>
      </c>
      <c r="I22" s="20">
        <f>VLOOKUP(B22,RMS!B:D,3,FALSE)</f>
        <v>598789.02565360395</v>
      </c>
      <c r="J22" s="21">
        <f>VLOOKUP(B22,RMS!B:E,4,FALSE)</f>
        <v>464158.56055928301</v>
      </c>
      <c r="K22" s="22">
        <f t="shared" si="1"/>
        <v>-2.695360395591706E-2</v>
      </c>
      <c r="L22" s="22">
        <f t="shared" si="2"/>
        <v>3.2940716948360205E-2</v>
      </c>
    </row>
    <row r="23" spans="1:12" x14ac:dyDescent="0.15">
      <c r="A23" s="52"/>
      <c r="B23" s="12">
        <v>34</v>
      </c>
      <c r="C23" s="49" t="s">
        <v>25</v>
      </c>
      <c r="D23" s="49"/>
      <c r="E23" s="15">
        <f>RA!D27</f>
        <v>367406.50189999997</v>
      </c>
      <c r="F23" s="25">
        <f>RA!I27</f>
        <v>103170.2303</v>
      </c>
      <c r="G23" s="16">
        <f t="shared" si="0"/>
        <v>264236.27159999998</v>
      </c>
      <c r="H23" s="27">
        <f>RA!J27</f>
        <v>28.080676244559399</v>
      </c>
      <c r="I23" s="20">
        <f>VLOOKUP(B23,RMS!B:D,3,FALSE)</f>
        <v>367406.47348195303</v>
      </c>
      <c r="J23" s="21">
        <f>VLOOKUP(B23,RMS!B:E,4,FALSE)</f>
        <v>264236.26973766502</v>
      </c>
      <c r="K23" s="22">
        <f t="shared" si="1"/>
        <v>2.8418046946171671E-2</v>
      </c>
      <c r="L23" s="22">
        <f t="shared" si="2"/>
        <v>1.8623349606059492E-3</v>
      </c>
    </row>
    <row r="24" spans="1:12" x14ac:dyDescent="0.15">
      <c r="A24" s="52"/>
      <c r="B24" s="12">
        <v>35</v>
      </c>
      <c r="C24" s="49" t="s">
        <v>26</v>
      </c>
      <c r="D24" s="49"/>
      <c r="E24" s="15">
        <f>RA!D28</f>
        <v>913087.72620000003</v>
      </c>
      <c r="F24" s="25">
        <f>RA!I28</f>
        <v>100987.8928</v>
      </c>
      <c r="G24" s="16">
        <f t="shared" si="0"/>
        <v>812099.8334</v>
      </c>
      <c r="H24" s="27">
        <f>RA!J28</f>
        <v>11.060042743130699</v>
      </c>
      <c r="I24" s="20">
        <f>VLOOKUP(B24,RMS!B:D,3,FALSE)</f>
        <v>913087.72481769905</v>
      </c>
      <c r="J24" s="21">
        <f>VLOOKUP(B24,RMS!B:E,4,FALSE)</f>
        <v>812099.84499692405</v>
      </c>
      <c r="K24" s="22">
        <f t="shared" si="1"/>
        <v>1.3823009794577956E-3</v>
      </c>
      <c r="L24" s="22">
        <f t="shared" si="2"/>
        <v>-1.1596924043260515E-2</v>
      </c>
    </row>
    <row r="25" spans="1:12" x14ac:dyDescent="0.15">
      <c r="A25" s="52"/>
      <c r="B25" s="12">
        <v>36</v>
      </c>
      <c r="C25" s="49" t="s">
        <v>27</v>
      </c>
      <c r="D25" s="49"/>
      <c r="E25" s="15">
        <f>RA!D29</f>
        <v>798597.48060000001</v>
      </c>
      <c r="F25" s="25">
        <f>RA!I29</f>
        <v>148981.2481</v>
      </c>
      <c r="G25" s="16">
        <f t="shared" si="0"/>
        <v>649616.23250000004</v>
      </c>
      <c r="H25" s="27">
        <f>RA!J29</f>
        <v>18.655361645777798</v>
      </c>
      <c r="I25" s="20">
        <f>VLOOKUP(B25,RMS!B:D,3,FALSE)</f>
        <v>798597.47970796505</v>
      </c>
      <c r="J25" s="21">
        <f>VLOOKUP(B25,RMS!B:E,4,FALSE)</f>
        <v>649616.23032884102</v>
      </c>
      <c r="K25" s="22">
        <f t="shared" si="1"/>
        <v>8.9203496463596821E-4</v>
      </c>
      <c r="L25" s="22">
        <f t="shared" si="2"/>
        <v>2.1711590234190226E-3</v>
      </c>
    </row>
    <row r="26" spans="1:12" x14ac:dyDescent="0.15">
      <c r="A26" s="52"/>
      <c r="B26" s="12">
        <v>37</v>
      </c>
      <c r="C26" s="49" t="s">
        <v>28</v>
      </c>
      <c r="D26" s="49"/>
      <c r="E26" s="15">
        <f>RA!D30</f>
        <v>1323077.3106</v>
      </c>
      <c r="F26" s="25">
        <f>RA!I30</f>
        <v>201995.63089999999</v>
      </c>
      <c r="G26" s="16">
        <f t="shared" si="0"/>
        <v>1121081.6797</v>
      </c>
      <c r="H26" s="27">
        <f>RA!J30</f>
        <v>15.267107166125999</v>
      </c>
      <c r="I26" s="20">
        <f>VLOOKUP(B26,RMS!B:D,3,FALSE)</f>
        <v>1323077.27700973</v>
      </c>
      <c r="J26" s="21">
        <f>VLOOKUP(B26,RMS!B:E,4,FALSE)</f>
        <v>1121081.5834075001</v>
      </c>
      <c r="K26" s="22">
        <f t="shared" si="1"/>
        <v>3.3590269973501563E-2</v>
      </c>
      <c r="L26" s="22">
        <f t="shared" si="2"/>
        <v>9.6292499918490648E-2</v>
      </c>
    </row>
    <row r="27" spans="1:12" x14ac:dyDescent="0.15">
      <c r="A27" s="52"/>
      <c r="B27" s="12">
        <v>38</v>
      </c>
      <c r="C27" s="49" t="s">
        <v>29</v>
      </c>
      <c r="D27" s="49"/>
      <c r="E27" s="15">
        <f>RA!D31</f>
        <v>922754.2426</v>
      </c>
      <c r="F27" s="25">
        <f>RA!I31</f>
        <v>57458.364399999999</v>
      </c>
      <c r="G27" s="16">
        <f t="shared" si="0"/>
        <v>865295.87820000004</v>
      </c>
      <c r="H27" s="27">
        <f>RA!J31</f>
        <v>6.2268328605135803</v>
      </c>
      <c r="I27" s="20">
        <f>VLOOKUP(B27,RMS!B:D,3,FALSE)</f>
        <v>922754.31666017696</v>
      </c>
      <c r="J27" s="21">
        <f>VLOOKUP(B27,RMS!B:E,4,FALSE)</f>
        <v>865295.83601415902</v>
      </c>
      <c r="K27" s="22">
        <f t="shared" si="1"/>
        <v>-7.4060176964849234E-2</v>
      </c>
      <c r="L27" s="22">
        <f t="shared" si="2"/>
        <v>4.2185841011814773E-2</v>
      </c>
    </row>
    <row r="28" spans="1:12" x14ac:dyDescent="0.15">
      <c r="A28" s="52"/>
      <c r="B28" s="12">
        <v>39</v>
      </c>
      <c r="C28" s="49" t="s">
        <v>30</v>
      </c>
      <c r="D28" s="49"/>
      <c r="E28" s="15">
        <f>RA!D32</f>
        <v>198851.6568</v>
      </c>
      <c r="F28" s="25">
        <f>RA!I32</f>
        <v>50490.631500000003</v>
      </c>
      <c r="G28" s="16">
        <f t="shared" si="0"/>
        <v>148361.02529999998</v>
      </c>
      <c r="H28" s="27">
        <f>RA!J32</f>
        <v>25.3911042595849</v>
      </c>
      <c r="I28" s="20">
        <f>VLOOKUP(B28,RMS!B:D,3,FALSE)</f>
        <v>198851.60719201999</v>
      </c>
      <c r="J28" s="21">
        <f>VLOOKUP(B28,RMS!B:E,4,FALSE)</f>
        <v>148361.010370567</v>
      </c>
      <c r="K28" s="22">
        <f t="shared" si="1"/>
        <v>4.960798000684008E-2</v>
      </c>
      <c r="L28" s="22">
        <f t="shared" si="2"/>
        <v>1.4929432974895462E-2</v>
      </c>
    </row>
    <row r="29" spans="1:12" x14ac:dyDescent="0.15">
      <c r="A29" s="52"/>
      <c r="B29" s="12">
        <v>40</v>
      </c>
      <c r="C29" s="49" t="s">
        <v>31</v>
      </c>
      <c r="D29" s="49"/>
      <c r="E29" s="15">
        <f>RA!D33</f>
        <v>30.769400000000001</v>
      </c>
      <c r="F29" s="25">
        <f>RA!I33</f>
        <v>5.9912999999999998</v>
      </c>
      <c r="G29" s="16">
        <f t="shared" si="0"/>
        <v>24.778100000000002</v>
      </c>
      <c r="H29" s="27">
        <f>RA!J33</f>
        <v>19.4716179061015</v>
      </c>
      <c r="I29" s="20">
        <f>VLOOKUP(B29,RMS!B:D,3,FALSE)</f>
        <v>30.769400000000001</v>
      </c>
      <c r="J29" s="21">
        <f>VLOOKUP(B29,RMS!B:E,4,FALSE)</f>
        <v>24.778099999999998</v>
      </c>
      <c r="K29" s="22">
        <f t="shared" si="1"/>
        <v>0</v>
      </c>
      <c r="L29" s="22">
        <f t="shared" si="2"/>
        <v>0</v>
      </c>
    </row>
    <row r="30" spans="1:12" x14ac:dyDescent="0.15">
      <c r="A30" s="52"/>
      <c r="B30" s="12">
        <v>41</v>
      </c>
      <c r="C30" s="49" t="s">
        <v>40</v>
      </c>
      <c r="D30" s="49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52"/>
      <c r="B31" s="12">
        <v>42</v>
      </c>
      <c r="C31" s="49" t="s">
        <v>32</v>
      </c>
      <c r="D31" s="49"/>
      <c r="E31" s="15">
        <f>RA!D35</f>
        <v>120938.6686</v>
      </c>
      <c r="F31" s="25">
        <f>RA!I35</f>
        <v>13551.793900000001</v>
      </c>
      <c r="G31" s="16">
        <f t="shared" si="0"/>
        <v>107386.8747</v>
      </c>
      <c r="H31" s="27">
        <f>RA!J35</f>
        <v>11.205509418019201</v>
      </c>
      <c r="I31" s="20">
        <f>VLOOKUP(B31,RMS!B:D,3,FALSE)</f>
        <v>120938.66740000001</v>
      </c>
      <c r="J31" s="21">
        <f>VLOOKUP(B31,RMS!B:E,4,FALSE)</f>
        <v>107386.8649</v>
      </c>
      <c r="K31" s="22">
        <f t="shared" si="1"/>
        <v>1.1999999987892807E-3</v>
      </c>
      <c r="L31" s="22">
        <f t="shared" si="2"/>
        <v>9.7999999998137355E-3</v>
      </c>
    </row>
    <row r="32" spans="1:12" x14ac:dyDescent="0.15">
      <c r="A32" s="52"/>
      <c r="B32" s="12">
        <v>71</v>
      </c>
      <c r="C32" s="49" t="s">
        <v>41</v>
      </c>
      <c r="D32" s="49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52"/>
      <c r="B33" s="12">
        <v>72</v>
      </c>
      <c r="C33" s="49" t="s">
        <v>42</v>
      </c>
      <c r="D33" s="49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52"/>
      <c r="B34" s="12">
        <v>73</v>
      </c>
      <c r="C34" s="49" t="s">
        <v>43</v>
      </c>
      <c r="D34" s="49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52"/>
      <c r="B35" s="12">
        <v>75</v>
      </c>
      <c r="C35" s="49" t="s">
        <v>33</v>
      </c>
      <c r="D35" s="49"/>
      <c r="E35" s="15">
        <f>RA!D39</f>
        <v>415512.39319999999</v>
      </c>
      <c r="F35" s="25">
        <f>RA!I39</f>
        <v>27948.802800000001</v>
      </c>
      <c r="G35" s="16">
        <f t="shared" si="0"/>
        <v>387563.59039999999</v>
      </c>
      <c r="H35" s="27">
        <f>RA!J39</f>
        <v>6.7263463755573998</v>
      </c>
      <c r="I35" s="20">
        <f>VLOOKUP(B35,RMS!B:D,3,FALSE)</f>
        <v>415512.39316239301</v>
      </c>
      <c r="J35" s="21">
        <f>VLOOKUP(B35,RMS!B:E,4,FALSE)</f>
        <v>387563.58974358998</v>
      </c>
      <c r="K35" s="22">
        <f t="shared" si="1"/>
        <v>3.7606980185955763E-5</v>
      </c>
      <c r="L35" s="22">
        <f t="shared" si="2"/>
        <v>6.5641000401228666E-4</v>
      </c>
    </row>
    <row r="36" spans="1:12" x14ac:dyDescent="0.15">
      <c r="A36" s="52"/>
      <c r="B36" s="12">
        <v>76</v>
      </c>
      <c r="C36" s="49" t="s">
        <v>34</v>
      </c>
      <c r="D36" s="49"/>
      <c r="E36" s="15">
        <f>RA!D40</f>
        <v>636268.83620000002</v>
      </c>
      <c r="F36" s="25">
        <f>RA!I40</f>
        <v>43622.1175</v>
      </c>
      <c r="G36" s="16">
        <f t="shared" si="0"/>
        <v>592646.71869999997</v>
      </c>
      <c r="H36" s="27">
        <f>RA!J40</f>
        <v>6.8559255173528797</v>
      </c>
      <c r="I36" s="20">
        <f>VLOOKUP(B36,RMS!B:D,3,FALSE)</f>
        <v>636268.82574017101</v>
      </c>
      <c r="J36" s="21">
        <f>VLOOKUP(B36,RMS!B:E,4,FALSE)</f>
        <v>592646.71835042699</v>
      </c>
      <c r="K36" s="22">
        <f t="shared" si="1"/>
        <v>1.0459829005412757E-2</v>
      </c>
      <c r="L36" s="22">
        <f t="shared" si="2"/>
        <v>3.495729761198163E-4</v>
      </c>
    </row>
    <row r="37" spans="1:12" x14ac:dyDescent="0.15">
      <c r="A37" s="52"/>
      <c r="B37" s="12">
        <v>77</v>
      </c>
      <c r="C37" s="49" t="s">
        <v>44</v>
      </c>
      <c r="D37" s="49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52"/>
      <c r="B38" s="12">
        <v>78</v>
      </c>
      <c r="C38" s="49" t="s">
        <v>45</v>
      </c>
      <c r="D38" s="49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52"/>
      <c r="B39" s="12">
        <v>99</v>
      </c>
      <c r="C39" s="49" t="s">
        <v>35</v>
      </c>
      <c r="D39" s="49"/>
      <c r="E39" s="15">
        <f>RA!D43</f>
        <v>33562.699399999998</v>
      </c>
      <c r="F39" s="25">
        <f>RA!I43</f>
        <v>4799.4705000000004</v>
      </c>
      <c r="G39" s="16">
        <f t="shared" si="0"/>
        <v>28763.228899999998</v>
      </c>
      <c r="H39" s="27">
        <f>RA!J43</f>
        <v>14.300013365432701</v>
      </c>
      <c r="I39" s="20">
        <f>VLOOKUP(B39,RMS!B:D,3,FALSE)</f>
        <v>33562.699493230502</v>
      </c>
      <c r="J39" s="21">
        <f>VLOOKUP(B39,RMS!B:E,4,FALSE)</f>
        <v>28763.229521216199</v>
      </c>
      <c r="K39" s="22">
        <f t="shared" si="1"/>
        <v>-9.323050471721217E-5</v>
      </c>
      <c r="L39" s="22">
        <f t="shared" si="2"/>
        <v>-6.2121620067046024E-4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XFD1048576"/>
    </sheetView>
  </sheetViews>
  <sheetFormatPr defaultRowHeight="11.25" x14ac:dyDescent="0.1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10.5" style="1" bestFit="1" customWidth="1"/>
    <col min="17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 x14ac:dyDescent="0.2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30" t="s">
        <v>54</v>
      </c>
      <c r="W1" s="60"/>
    </row>
    <row r="2" spans="1:23" ht="12.75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30"/>
      <c r="W2" s="60"/>
    </row>
    <row r="3" spans="1:23" ht="23.25" thickBot="1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61" t="s">
        <v>55</v>
      </c>
      <c r="W3" s="60"/>
    </row>
    <row r="4" spans="1:23" ht="12.75" thickTop="1" thickBot="1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W4" s="60"/>
    </row>
    <row r="5" spans="1:23" ht="12.75" thickTop="1" thickBot="1" x14ac:dyDescent="0.25">
      <c r="A5" s="31"/>
      <c r="B5" s="32"/>
      <c r="C5" s="62"/>
      <c r="D5" s="63" t="s">
        <v>0</v>
      </c>
      <c r="E5" s="63" t="s">
        <v>56</v>
      </c>
      <c r="F5" s="63" t="s">
        <v>57</v>
      </c>
      <c r="G5" s="63" t="s">
        <v>58</v>
      </c>
      <c r="H5" s="63" t="s">
        <v>59</v>
      </c>
      <c r="I5" s="63" t="s">
        <v>1</v>
      </c>
      <c r="J5" s="63" t="s">
        <v>2</v>
      </c>
      <c r="K5" s="63" t="s">
        <v>60</v>
      </c>
      <c r="L5" s="63" t="s">
        <v>61</v>
      </c>
      <c r="M5" s="63" t="s">
        <v>62</v>
      </c>
      <c r="N5" s="63" t="s">
        <v>63</v>
      </c>
      <c r="O5" s="63" t="s">
        <v>64</v>
      </c>
      <c r="P5" s="63" t="s">
        <v>65</v>
      </c>
      <c r="Q5" s="63" t="s">
        <v>66</v>
      </c>
      <c r="R5" s="63" t="s">
        <v>67</v>
      </c>
      <c r="S5" s="63" t="s">
        <v>68</v>
      </c>
      <c r="T5" s="63" t="s">
        <v>69</v>
      </c>
      <c r="U5" s="64" t="s">
        <v>70</v>
      </c>
    </row>
    <row r="6" spans="1:23" ht="12" thickBot="1" x14ac:dyDescent="0.2">
      <c r="A6" s="65" t="s">
        <v>3</v>
      </c>
      <c r="B6" s="66" t="s">
        <v>4</v>
      </c>
      <c r="C6" s="67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8"/>
    </row>
    <row r="7" spans="1:23" ht="12" thickBot="1" x14ac:dyDescent="0.2">
      <c r="A7" s="57" t="s">
        <v>5</v>
      </c>
      <c r="B7" s="58"/>
      <c r="C7" s="59"/>
      <c r="D7" s="33">
        <v>21996112.197299998</v>
      </c>
      <c r="E7" s="33">
        <v>23168608</v>
      </c>
      <c r="F7" s="34">
        <v>94.939291118827597</v>
      </c>
      <c r="G7" s="33">
        <v>11546109.995999999</v>
      </c>
      <c r="H7" s="34">
        <v>90.506691906800299</v>
      </c>
      <c r="I7" s="33">
        <v>1530894.8411999999</v>
      </c>
      <c r="J7" s="34">
        <v>6.9598428461731396</v>
      </c>
      <c r="K7" s="33">
        <v>1145676.0157000001</v>
      </c>
      <c r="L7" s="34">
        <v>9.9226147689300106</v>
      </c>
      <c r="M7" s="34">
        <v>0.33623713879061501</v>
      </c>
      <c r="N7" s="33">
        <v>21996112.197299998</v>
      </c>
      <c r="O7" s="33">
        <v>1633005072.6754</v>
      </c>
      <c r="P7" s="33">
        <v>1272810</v>
      </c>
      <c r="Q7" s="33">
        <v>938591</v>
      </c>
      <c r="R7" s="34">
        <v>35.608587766130299</v>
      </c>
      <c r="S7" s="33">
        <v>17.2815362837344</v>
      </c>
      <c r="T7" s="33">
        <v>17.732351612043999</v>
      </c>
      <c r="U7" s="35">
        <v>-2.6086530786844402</v>
      </c>
    </row>
    <row r="8" spans="1:23" ht="12" thickBot="1" x14ac:dyDescent="0.2">
      <c r="A8" s="69">
        <v>41699</v>
      </c>
      <c r="B8" s="53" t="s">
        <v>6</v>
      </c>
      <c r="C8" s="54"/>
      <c r="D8" s="36">
        <v>1089827.3518000001</v>
      </c>
      <c r="E8" s="36">
        <v>1051118</v>
      </c>
      <c r="F8" s="37">
        <v>103.68268375196701</v>
      </c>
      <c r="G8" s="36">
        <v>530820.84160000004</v>
      </c>
      <c r="H8" s="37">
        <v>105.309827043536</v>
      </c>
      <c r="I8" s="36">
        <v>-47908.016000000003</v>
      </c>
      <c r="J8" s="37">
        <v>-4.3959271090850596</v>
      </c>
      <c r="K8" s="36">
        <v>120399.4608</v>
      </c>
      <c r="L8" s="37">
        <v>22.6817508591208</v>
      </c>
      <c r="M8" s="37">
        <v>-1.3979088916318501</v>
      </c>
      <c r="N8" s="36">
        <v>1089827.3518000001</v>
      </c>
      <c r="O8" s="36">
        <v>68116858.894099995</v>
      </c>
      <c r="P8" s="36">
        <v>59458</v>
      </c>
      <c r="Q8" s="36">
        <v>46075</v>
      </c>
      <c r="R8" s="37">
        <v>29.046120455778599</v>
      </c>
      <c r="S8" s="36">
        <v>18.329364455582098</v>
      </c>
      <c r="T8" s="36">
        <v>16.9627948562127</v>
      </c>
      <c r="U8" s="39">
        <v>7.4556300229668597</v>
      </c>
    </row>
    <row r="9" spans="1:23" ht="12" thickBot="1" x14ac:dyDescent="0.2">
      <c r="A9" s="70"/>
      <c r="B9" s="53" t="s">
        <v>7</v>
      </c>
      <c r="C9" s="54"/>
      <c r="D9" s="36">
        <v>217694.24540000001</v>
      </c>
      <c r="E9" s="36">
        <v>253406</v>
      </c>
      <c r="F9" s="37">
        <v>85.907297143714004</v>
      </c>
      <c r="G9" s="36">
        <v>100277.2596</v>
      </c>
      <c r="H9" s="37">
        <v>117.092336057417</v>
      </c>
      <c r="I9" s="36">
        <v>47594.446499999998</v>
      </c>
      <c r="J9" s="37">
        <v>21.862978698655098</v>
      </c>
      <c r="K9" s="36">
        <v>18796.439999999999</v>
      </c>
      <c r="L9" s="37">
        <v>18.744469159785499</v>
      </c>
      <c r="M9" s="37">
        <v>1.5320989772531399</v>
      </c>
      <c r="N9" s="36">
        <v>217694.24540000001</v>
      </c>
      <c r="O9" s="36">
        <v>11448521.859999999</v>
      </c>
      <c r="P9" s="36">
        <v>12958</v>
      </c>
      <c r="Q9" s="36">
        <v>7919</v>
      </c>
      <c r="R9" s="37">
        <v>63.6317716883445</v>
      </c>
      <c r="S9" s="36">
        <v>16.799988069146501</v>
      </c>
      <c r="T9" s="36">
        <v>15.465428867281201</v>
      </c>
      <c r="U9" s="39">
        <v>7.94381041446211</v>
      </c>
    </row>
    <row r="10" spans="1:23" ht="12" thickBot="1" x14ac:dyDescent="0.2">
      <c r="A10" s="70"/>
      <c r="B10" s="53" t="s">
        <v>8</v>
      </c>
      <c r="C10" s="54"/>
      <c r="D10" s="36">
        <v>232355.31640000001</v>
      </c>
      <c r="E10" s="36">
        <v>259256</v>
      </c>
      <c r="F10" s="37">
        <v>89.623891597494406</v>
      </c>
      <c r="G10" s="36">
        <v>96838.031900000002</v>
      </c>
      <c r="H10" s="37">
        <v>139.94221262152701</v>
      </c>
      <c r="I10" s="36">
        <v>52895.612800000003</v>
      </c>
      <c r="J10" s="37">
        <v>22.764967731119199</v>
      </c>
      <c r="K10" s="36">
        <v>18294.915700000001</v>
      </c>
      <c r="L10" s="37">
        <v>18.8922836834316</v>
      </c>
      <c r="M10" s="37">
        <v>1.8912739291824101</v>
      </c>
      <c r="N10" s="36">
        <v>232355.31640000001</v>
      </c>
      <c r="O10" s="36">
        <v>16617719.1083</v>
      </c>
      <c r="P10" s="36">
        <v>128214</v>
      </c>
      <c r="Q10" s="36">
        <v>93154</v>
      </c>
      <c r="R10" s="37">
        <v>37.636601756231599</v>
      </c>
      <c r="S10" s="36">
        <v>1.8122460604926101</v>
      </c>
      <c r="T10" s="36">
        <v>1.3500307823603901</v>
      </c>
      <c r="U10" s="39">
        <v>25.5051059681476</v>
      </c>
    </row>
    <row r="11" spans="1:23" ht="12" thickBot="1" x14ac:dyDescent="0.2">
      <c r="A11" s="70"/>
      <c r="B11" s="53" t="s">
        <v>9</v>
      </c>
      <c r="C11" s="54"/>
      <c r="D11" s="36">
        <v>129373.0542</v>
      </c>
      <c r="E11" s="36">
        <v>101279</v>
      </c>
      <c r="F11" s="37">
        <v>127.73926895012799</v>
      </c>
      <c r="G11" s="36">
        <v>45240.527900000001</v>
      </c>
      <c r="H11" s="37">
        <v>185.967163084319</v>
      </c>
      <c r="I11" s="36">
        <v>17157.835999999999</v>
      </c>
      <c r="J11" s="37">
        <v>13.262294923852901</v>
      </c>
      <c r="K11" s="36">
        <v>8389.4032999999999</v>
      </c>
      <c r="L11" s="37">
        <v>18.5439995716761</v>
      </c>
      <c r="M11" s="37">
        <v>1.04517954214932</v>
      </c>
      <c r="N11" s="36">
        <v>129373.0542</v>
      </c>
      <c r="O11" s="36">
        <v>7326089.7492000004</v>
      </c>
      <c r="P11" s="36">
        <v>8991</v>
      </c>
      <c r="Q11" s="36">
        <v>5559</v>
      </c>
      <c r="R11" s="37">
        <v>61.737722611980601</v>
      </c>
      <c r="S11" s="36">
        <v>14.389172972973</v>
      </c>
      <c r="T11" s="36">
        <v>13.714071451699899</v>
      </c>
      <c r="U11" s="39">
        <v>4.6917326141055096</v>
      </c>
    </row>
    <row r="12" spans="1:23" ht="12" thickBot="1" x14ac:dyDescent="0.2">
      <c r="A12" s="70"/>
      <c r="B12" s="53" t="s">
        <v>10</v>
      </c>
      <c r="C12" s="54"/>
      <c r="D12" s="36">
        <v>220446.32949999999</v>
      </c>
      <c r="E12" s="36">
        <v>253425</v>
      </c>
      <c r="F12" s="37">
        <v>86.986812469172307</v>
      </c>
      <c r="G12" s="36">
        <v>154544.88029999999</v>
      </c>
      <c r="H12" s="37">
        <v>42.6422726343786</v>
      </c>
      <c r="I12" s="36">
        <v>25783.160800000001</v>
      </c>
      <c r="J12" s="37">
        <v>11.6958902688375</v>
      </c>
      <c r="K12" s="36">
        <v>18376.412499999999</v>
      </c>
      <c r="L12" s="37">
        <v>11.8906640351515</v>
      </c>
      <c r="M12" s="37">
        <v>0.403057359536308</v>
      </c>
      <c r="N12" s="36">
        <v>220446.32949999999</v>
      </c>
      <c r="O12" s="36">
        <v>19708742.891600002</v>
      </c>
      <c r="P12" s="36">
        <v>2821</v>
      </c>
      <c r="Q12" s="36">
        <v>1873</v>
      </c>
      <c r="R12" s="37">
        <v>50.613988254137702</v>
      </c>
      <c r="S12" s="36">
        <v>78.144746366536694</v>
      </c>
      <c r="T12" s="36">
        <v>85.432233422317097</v>
      </c>
      <c r="U12" s="39">
        <v>-9.32562634677784</v>
      </c>
    </row>
    <row r="13" spans="1:23" ht="12" thickBot="1" x14ac:dyDescent="0.2">
      <c r="A13" s="70"/>
      <c r="B13" s="53" t="s">
        <v>11</v>
      </c>
      <c r="C13" s="54"/>
      <c r="D13" s="36">
        <v>522426.44260000001</v>
      </c>
      <c r="E13" s="36">
        <v>428980</v>
      </c>
      <c r="F13" s="37">
        <v>121.783403095715</v>
      </c>
      <c r="G13" s="36">
        <v>302345.73489999998</v>
      </c>
      <c r="H13" s="37">
        <v>72.791074024176694</v>
      </c>
      <c r="I13" s="36">
        <v>64504.4156</v>
      </c>
      <c r="J13" s="37">
        <v>12.3470809170715</v>
      </c>
      <c r="K13" s="36">
        <v>43984.285000000003</v>
      </c>
      <c r="L13" s="37">
        <v>14.547678343981801</v>
      </c>
      <c r="M13" s="37">
        <v>0.46653323113016398</v>
      </c>
      <c r="N13" s="36">
        <v>522426.44260000001</v>
      </c>
      <c r="O13" s="36">
        <v>31530478.707199998</v>
      </c>
      <c r="P13" s="36">
        <v>21405</v>
      </c>
      <c r="Q13" s="36">
        <v>16530</v>
      </c>
      <c r="R13" s="37">
        <v>29.491833030853002</v>
      </c>
      <c r="S13" s="36">
        <v>24.406748077551999</v>
      </c>
      <c r="T13" s="36">
        <v>23.195564664246799</v>
      </c>
      <c r="U13" s="39">
        <v>4.9624940178701298</v>
      </c>
    </row>
    <row r="14" spans="1:23" ht="12" thickBot="1" x14ac:dyDescent="0.2">
      <c r="A14" s="70"/>
      <c r="B14" s="53" t="s">
        <v>12</v>
      </c>
      <c r="C14" s="54"/>
      <c r="D14" s="36">
        <v>168985.43109999999</v>
      </c>
      <c r="E14" s="36">
        <v>190936</v>
      </c>
      <c r="F14" s="37">
        <v>88.503703387522506</v>
      </c>
      <c r="G14" s="36">
        <v>123200.75509999999</v>
      </c>
      <c r="H14" s="37">
        <v>37.162658591529997</v>
      </c>
      <c r="I14" s="36">
        <v>27622.5432</v>
      </c>
      <c r="J14" s="37">
        <v>16.346109259356101</v>
      </c>
      <c r="K14" s="36">
        <v>17200.9035</v>
      </c>
      <c r="L14" s="37">
        <v>13.9616867494345</v>
      </c>
      <c r="M14" s="37">
        <v>0.605877458704422</v>
      </c>
      <c r="N14" s="36">
        <v>168985.43109999999</v>
      </c>
      <c r="O14" s="36">
        <v>14336219.106799999</v>
      </c>
      <c r="P14" s="36">
        <v>4078</v>
      </c>
      <c r="Q14" s="36">
        <v>3540</v>
      </c>
      <c r="R14" s="37">
        <v>15.197740112994399</v>
      </c>
      <c r="S14" s="36">
        <v>41.4383107160373</v>
      </c>
      <c r="T14" s="36">
        <v>41.253060903954797</v>
      </c>
      <c r="U14" s="39">
        <v>0.44704962360057598</v>
      </c>
    </row>
    <row r="15" spans="1:23" ht="12" thickBot="1" x14ac:dyDescent="0.2">
      <c r="A15" s="70"/>
      <c r="B15" s="53" t="s">
        <v>13</v>
      </c>
      <c r="C15" s="54"/>
      <c r="D15" s="36">
        <v>213459.88879999999</v>
      </c>
      <c r="E15" s="36">
        <v>93386</v>
      </c>
      <c r="F15" s="37">
        <v>228.578040391493</v>
      </c>
      <c r="G15" s="36">
        <v>57044.766100000001</v>
      </c>
      <c r="H15" s="37">
        <v>274.19714970134697</v>
      </c>
      <c r="I15" s="36">
        <v>-30881.439699999999</v>
      </c>
      <c r="J15" s="37">
        <v>-14.467092564136999</v>
      </c>
      <c r="K15" s="36">
        <v>7653.0865999999996</v>
      </c>
      <c r="L15" s="37">
        <v>13.415931247021099</v>
      </c>
      <c r="M15" s="37">
        <v>-5.0351614079474798</v>
      </c>
      <c r="N15" s="36">
        <v>213459.88879999999</v>
      </c>
      <c r="O15" s="36">
        <v>10051324.2063</v>
      </c>
      <c r="P15" s="36">
        <v>9179</v>
      </c>
      <c r="Q15" s="36">
        <v>7890</v>
      </c>
      <c r="R15" s="37">
        <v>16.337135614702198</v>
      </c>
      <c r="S15" s="36">
        <v>23.255244449286401</v>
      </c>
      <c r="T15" s="36">
        <v>22.9852002915082</v>
      </c>
      <c r="U15" s="39">
        <v>1.1612183151506701</v>
      </c>
    </row>
    <row r="16" spans="1:23" ht="12" thickBot="1" x14ac:dyDescent="0.2">
      <c r="A16" s="70"/>
      <c r="B16" s="53" t="s">
        <v>14</v>
      </c>
      <c r="C16" s="54"/>
      <c r="D16" s="36">
        <v>925762.54859999998</v>
      </c>
      <c r="E16" s="36">
        <v>927195</v>
      </c>
      <c r="F16" s="37">
        <v>99.845506996910004</v>
      </c>
      <c r="G16" s="36">
        <v>440021.18040000001</v>
      </c>
      <c r="H16" s="37">
        <v>110.390451604725</v>
      </c>
      <c r="I16" s="36">
        <v>67032.897500000006</v>
      </c>
      <c r="J16" s="37">
        <v>7.2408305565365199</v>
      </c>
      <c r="K16" s="36">
        <v>45474.245499999997</v>
      </c>
      <c r="L16" s="37">
        <v>10.3345583180023</v>
      </c>
      <c r="M16" s="37">
        <v>0.47408487514102898</v>
      </c>
      <c r="N16" s="36">
        <v>925762.54859999998</v>
      </c>
      <c r="O16" s="36">
        <v>80808732.406200007</v>
      </c>
      <c r="P16" s="36">
        <v>58726</v>
      </c>
      <c r="Q16" s="36">
        <v>39133</v>
      </c>
      <c r="R16" s="37">
        <v>50.067717782945302</v>
      </c>
      <c r="S16" s="36">
        <v>15.764100204338799</v>
      </c>
      <c r="T16" s="36">
        <v>16.2783387729027</v>
      </c>
      <c r="U16" s="39">
        <v>-3.2620863981969501</v>
      </c>
    </row>
    <row r="17" spans="1:21" ht="12" thickBot="1" x14ac:dyDescent="0.2">
      <c r="A17" s="70"/>
      <c r="B17" s="53" t="s">
        <v>15</v>
      </c>
      <c r="C17" s="54"/>
      <c r="D17" s="36">
        <v>596574.20220000006</v>
      </c>
      <c r="E17" s="36">
        <v>596587</v>
      </c>
      <c r="F17" s="37">
        <v>99.997854830896401</v>
      </c>
      <c r="G17" s="36">
        <v>466750.15629999997</v>
      </c>
      <c r="H17" s="37">
        <v>27.814462223030699</v>
      </c>
      <c r="I17" s="36">
        <v>27594.772000000001</v>
      </c>
      <c r="J17" s="37">
        <v>4.6255389351799199</v>
      </c>
      <c r="K17" s="36">
        <v>62812.679799999998</v>
      </c>
      <c r="L17" s="37">
        <v>13.457452333369501</v>
      </c>
      <c r="M17" s="37">
        <v>-0.56068150430989905</v>
      </c>
      <c r="N17" s="36">
        <v>596574.20220000006</v>
      </c>
      <c r="O17" s="36">
        <v>104632896.5667</v>
      </c>
      <c r="P17" s="36">
        <v>14914</v>
      </c>
      <c r="Q17" s="36">
        <v>12098</v>
      </c>
      <c r="R17" s="37">
        <v>23.276574640436401</v>
      </c>
      <c r="S17" s="36">
        <v>40.000952273032098</v>
      </c>
      <c r="T17" s="36">
        <v>64.514484278393098</v>
      </c>
      <c r="U17" s="39">
        <v>-61.282371074669797</v>
      </c>
    </row>
    <row r="18" spans="1:21" ht="12" thickBot="1" x14ac:dyDescent="0.2">
      <c r="A18" s="70"/>
      <c r="B18" s="53" t="s">
        <v>16</v>
      </c>
      <c r="C18" s="54"/>
      <c r="D18" s="36">
        <v>2692758.3522999999</v>
      </c>
      <c r="E18" s="36">
        <v>2585180</v>
      </c>
      <c r="F18" s="37">
        <v>104.161348621759</v>
      </c>
      <c r="G18" s="36">
        <v>1328478.7596</v>
      </c>
      <c r="H18" s="37">
        <v>102.694874332111</v>
      </c>
      <c r="I18" s="36">
        <v>376577.6447</v>
      </c>
      <c r="J18" s="37">
        <v>13.984828767807899</v>
      </c>
      <c r="K18" s="36">
        <v>206404.07670000001</v>
      </c>
      <c r="L18" s="37">
        <v>15.5368744293772</v>
      </c>
      <c r="M18" s="37">
        <v>0.82446805664279799</v>
      </c>
      <c r="N18" s="36">
        <v>2692758.3522999999</v>
      </c>
      <c r="O18" s="36">
        <v>244161325.1013</v>
      </c>
      <c r="P18" s="36">
        <v>132720</v>
      </c>
      <c r="Q18" s="36">
        <v>87841</v>
      </c>
      <c r="R18" s="37">
        <v>51.091176102275703</v>
      </c>
      <c r="S18" s="36">
        <v>20.289017121006601</v>
      </c>
      <c r="T18" s="36">
        <v>24.764794317004601</v>
      </c>
      <c r="U18" s="39">
        <v>-22.060098669658501</v>
      </c>
    </row>
    <row r="19" spans="1:21" ht="12" thickBot="1" x14ac:dyDescent="0.2">
      <c r="A19" s="70"/>
      <c r="B19" s="53" t="s">
        <v>17</v>
      </c>
      <c r="C19" s="54"/>
      <c r="D19" s="36">
        <v>946644.39099999995</v>
      </c>
      <c r="E19" s="36">
        <v>954185</v>
      </c>
      <c r="F19" s="37">
        <v>99.209733018230196</v>
      </c>
      <c r="G19" s="36">
        <v>510035.02149999997</v>
      </c>
      <c r="H19" s="37">
        <v>85.603801914610202</v>
      </c>
      <c r="I19" s="36">
        <v>109342.67230000001</v>
      </c>
      <c r="J19" s="37">
        <v>11.550554077069499</v>
      </c>
      <c r="K19" s="36">
        <v>66164.3367</v>
      </c>
      <c r="L19" s="37">
        <v>12.9725085358673</v>
      </c>
      <c r="M19" s="37">
        <v>0.65259228390330104</v>
      </c>
      <c r="N19" s="36">
        <v>946644.39099999995</v>
      </c>
      <c r="O19" s="36">
        <v>70156381.427200004</v>
      </c>
      <c r="P19" s="36">
        <v>27864</v>
      </c>
      <c r="Q19" s="36">
        <v>18301</v>
      </c>
      <c r="R19" s="37">
        <v>52.253975192612401</v>
      </c>
      <c r="S19" s="36">
        <v>33.973743575940297</v>
      </c>
      <c r="T19" s="36">
        <v>37.338633462652297</v>
      </c>
      <c r="U19" s="39">
        <v>-9.9043835990302895</v>
      </c>
    </row>
    <row r="20" spans="1:21" ht="12" thickBot="1" x14ac:dyDescent="0.2">
      <c r="A20" s="70"/>
      <c r="B20" s="53" t="s">
        <v>18</v>
      </c>
      <c r="C20" s="54"/>
      <c r="D20" s="36">
        <v>1293119.0068000001</v>
      </c>
      <c r="E20" s="36">
        <v>929884</v>
      </c>
      <c r="F20" s="37">
        <v>139.062399912247</v>
      </c>
      <c r="G20" s="36">
        <v>514920.32650000002</v>
      </c>
      <c r="H20" s="37">
        <v>151.12992054315399</v>
      </c>
      <c r="I20" s="36">
        <v>63966.766300000003</v>
      </c>
      <c r="J20" s="37">
        <v>4.94670374216326</v>
      </c>
      <c r="K20" s="36">
        <v>58779.5694</v>
      </c>
      <c r="L20" s="37">
        <v>11.415274630841401</v>
      </c>
      <c r="M20" s="37">
        <v>8.824829703499E-2</v>
      </c>
      <c r="N20" s="36">
        <v>1293119.0068000001</v>
      </c>
      <c r="O20" s="36">
        <v>98207631.871700004</v>
      </c>
      <c r="P20" s="36">
        <v>52499</v>
      </c>
      <c r="Q20" s="36">
        <v>38540</v>
      </c>
      <c r="R20" s="37">
        <v>36.219512195122</v>
      </c>
      <c r="S20" s="36">
        <v>24.631307392521801</v>
      </c>
      <c r="T20" s="36">
        <v>25.053582880124502</v>
      </c>
      <c r="U20" s="39">
        <v>-1.7143851963415899</v>
      </c>
    </row>
    <row r="21" spans="1:21" ht="12" thickBot="1" x14ac:dyDescent="0.2">
      <c r="A21" s="70"/>
      <c r="B21" s="53" t="s">
        <v>19</v>
      </c>
      <c r="C21" s="54"/>
      <c r="D21" s="36">
        <v>559424.2757</v>
      </c>
      <c r="E21" s="36">
        <v>512410</v>
      </c>
      <c r="F21" s="37">
        <v>109.175128451826</v>
      </c>
      <c r="G21" s="36">
        <v>276790.06329999998</v>
      </c>
      <c r="H21" s="37">
        <v>102.111401338012</v>
      </c>
      <c r="I21" s="36">
        <v>70849.642600000006</v>
      </c>
      <c r="J21" s="37">
        <v>12.664742249761501</v>
      </c>
      <c r="K21" s="36">
        <v>50085.495699999999</v>
      </c>
      <c r="L21" s="37">
        <v>18.095120577256601</v>
      </c>
      <c r="M21" s="37">
        <v>0.414574052024407</v>
      </c>
      <c r="N21" s="36">
        <v>559424.2757</v>
      </c>
      <c r="O21" s="36">
        <v>40730086.9212</v>
      </c>
      <c r="P21" s="36">
        <v>52990</v>
      </c>
      <c r="Q21" s="36">
        <v>37237</v>
      </c>
      <c r="R21" s="37">
        <v>42.304696941214402</v>
      </c>
      <c r="S21" s="36">
        <v>10.5571669314965</v>
      </c>
      <c r="T21" s="36">
        <v>11.5282525874802</v>
      </c>
      <c r="U21" s="39">
        <v>-9.1983546559875204</v>
      </c>
    </row>
    <row r="22" spans="1:21" ht="12" thickBot="1" x14ac:dyDescent="0.2">
      <c r="A22" s="70"/>
      <c r="B22" s="53" t="s">
        <v>20</v>
      </c>
      <c r="C22" s="54"/>
      <c r="D22" s="36">
        <v>1756162.656</v>
      </c>
      <c r="E22" s="36">
        <v>1320645</v>
      </c>
      <c r="F22" s="37">
        <v>132.97764774030901</v>
      </c>
      <c r="G22" s="36">
        <v>666420.86049999995</v>
      </c>
      <c r="H22" s="37">
        <v>163.521561237203</v>
      </c>
      <c r="I22" s="36">
        <v>-140937.21770000001</v>
      </c>
      <c r="J22" s="37">
        <v>-8.0252940818712002</v>
      </c>
      <c r="K22" s="36">
        <v>91098.545700000002</v>
      </c>
      <c r="L22" s="37">
        <v>13.669822044833801</v>
      </c>
      <c r="M22" s="37">
        <v>-2.5470852648309599</v>
      </c>
      <c r="N22" s="36">
        <v>1756162.656</v>
      </c>
      <c r="O22" s="36">
        <v>107117295.1014</v>
      </c>
      <c r="P22" s="36">
        <v>96613</v>
      </c>
      <c r="Q22" s="36">
        <v>61929</v>
      </c>
      <c r="R22" s="37">
        <v>56.006071468940199</v>
      </c>
      <c r="S22" s="36">
        <v>18.177291420409301</v>
      </c>
      <c r="T22" s="36">
        <v>16.4324834294111</v>
      </c>
      <c r="U22" s="39">
        <v>9.5988337901603504</v>
      </c>
    </row>
    <row r="23" spans="1:21" ht="12" thickBot="1" x14ac:dyDescent="0.2">
      <c r="A23" s="70"/>
      <c r="B23" s="53" t="s">
        <v>21</v>
      </c>
      <c r="C23" s="54"/>
      <c r="D23" s="36">
        <v>3444162.8147</v>
      </c>
      <c r="E23" s="36">
        <v>3641073</v>
      </c>
      <c r="F23" s="37">
        <v>94.591973703905396</v>
      </c>
      <c r="G23" s="36">
        <v>1989983.8337000001</v>
      </c>
      <c r="H23" s="37">
        <v>73.074914296978406</v>
      </c>
      <c r="I23" s="36">
        <v>198427.01</v>
      </c>
      <c r="J23" s="37">
        <v>5.7612552215329504</v>
      </c>
      <c r="K23" s="36">
        <v>247382.68979999999</v>
      </c>
      <c r="L23" s="37">
        <v>12.4313919344781</v>
      </c>
      <c r="M23" s="37">
        <v>-0.197894524631367</v>
      </c>
      <c r="N23" s="36">
        <v>3444162.8147</v>
      </c>
      <c r="O23" s="36">
        <v>191816164.16929999</v>
      </c>
      <c r="P23" s="36">
        <v>114980</v>
      </c>
      <c r="Q23" s="36">
        <v>83393</v>
      </c>
      <c r="R23" s="37">
        <v>37.877279867614803</v>
      </c>
      <c r="S23" s="36">
        <v>29.9544513367542</v>
      </c>
      <c r="T23" s="36">
        <v>29.257143771059901</v>
      </c>
      <c r="U23" s="39">
        <v>2.3278929660737901</v>
      </c>
    </row>
    <row r="24" spans="1:21" ht="12" thickBot="1" x14ac:dyDescent="0.2">
      <c r="A24" s="70"/>
      <c r="B24" s="53" t="s">
        <v>22</v>
      </c>
      <c r="C24" s="54"/>
      <c r="D24" s="36">
        <v>340597.21590000001</v>
      </c>
      <c r="E24" s="36">
        <v>355967</v>
      </c>
      <c r="F24" s="37">
        <v>95.682244674365904</v>
      </c>
      <c r="G24" s="36">
        <v>214614.3677</v>
      </c>
      <c r="H24" s="37">
        <v>58.7019636896379</v>
      </c>
      <c r="I24" s="36">
        <v>-320184.61359999998</v>
      </c>
      <c r="J24" s="37">
        <v>-94.006820564853598</v>
      </c>
      <c r="K24" s="36">
        <v>-99480.047900000005</v>
      </c>
      <c r="L24" s="37">
        <v>-46.352930125842697</v>
      </c>
      <c r="M24" s="37">
        <v>2.2185812166260499</v>
      </c>
      <c r="N24" s="36">
        <v>340597.21590000001</v>
      </c>
      <c r="O24" s="36">
        <v>26890577.997900002</v>
      </c>
      <c r="P24" s="36">
        <v>38398</v>
      </c>
      <c r="Q24" s="36">
        <v>29416</v>
      </c>
      <c r="R24" s="37">
        <v>30.534403045961401</v>
      </c>
      <c r="S24" s="36">
        <v>8.8701811526642</v>
      </c>
      <c r="T24" s="36">
        <v>9.0678521178950202</v>
      </c>
      <c r="U24" s="39">
        <v>-2.2284884809985002</v>
      </c>
    </row>
    <row r="25" spans="1:21" ht="12" thickBot="1" x14ac:dyDescent="0.2">
      <c r="A25" s="70"/>
      <c r="B25" s="53" t="s">
        <v>23</v>
      </c>
      <c r="C25" s="54"/>
      <c r="D25" s="36">
        <v>317461.39010000002</v>
      </c>
      <c r="E25" s="36">
        <v>278270</v>
      </c>
      <c r="F25" s="37">
        <v>114.08394368778499</v>
      </c>
      <c r="G25" s="36">
        <v>163698.7683</v>
      </c>
      <c r="H25" s="37">
        <v>93.930225252647801</v>
      </c>
      <c r="I25" s="36">
        <v>33814.128700000001</v>
      </c>
      <c r="J25" s="37">
        <v>10.6514145513407</v>
      </c>
      <c r="K25" s="36">
        <v>7730.8693000000003</v>
      </c>
      <c r="L25" s="37">
        <v>4.7226191010992498</v>
      </c>
      <c r="M25" s="37">
        <v>3.37391027940415</v>
      </c>
      <c r="N25" s="36">
        <v>317461.39010000002</v>
      </c>
      <c r="O25" s="36">
        <v>30576478.140500002</v>
      </c>
      <c r="P25" s="36">
        <v>22117</v>
      </c>
      <c r="Q25" s="36">
        <v>16705</v>
      </c>
      <c r="R25" s="37">
        <v>32.397485782699803</v>
      </c>
      <c r="S25" s="36">
        <v>14.353727453994701</v>
      </c>
      <c r="T25" s="36">
        <v>18.404141688117299</v>
      </c>
      <c r="U25" s="39">
        <v>-28.2185533137975</v>
      </c>
    </row>
    <row r="26" spans="1:21" ht="12" thickBot="1" x14ac:dyDescent="0.2">
      <c r="A26" s="70"/>
      <c r="B26" s="53" t="s">
        <v>24</v>
      </c>
      <c r="C26" s="54"/>
      <c r="D26" s="36">
        <v>598788.9987</v>
      </c>
      <c r="E26" s="36">
        <v>582528</v>
      </c>
      <c r="F26" s="37">
        <v>102.79145357819699</v>
      </c>
      <c r="G26" s="36">
        <v>304938.29430000001</v>
      </c>
      <c r="H26" s="37">
        <v>96.363989007857498</v>
      </c>
      <c r="I26" s="36">
        <v>134630.40520000001</v>
      </c>
      <c r="J26" s="37">
        <v>22.483780679386101</v>
      </c>
      <c r="K26" s="36">
        <v>47969.584900000002</v>
      </c>
      <c r="L26" s="37">
        <v>15.730915334893099</v>
      </c>
      <c r="M26" s="37">
        <v>1.8065784909470799</v>
      </c>
      <c r="N26" s="36">
        <v>598788.9987</v>
      </c>
      <c r="O26" s="36">
        <v>53703792.751000002</v>
      </c>
      <c r="P26" s="36">
        <v>47205</v>
      </c>
      <c r="Q26" s="36">
        <v>35371</v>
      </c>
      <c r="R26" s="37">
        <v>33.456786633117503</v>
      </c>
      <c r="S26" s="36">
        <v>12.684863863997499</v>
      </c>
      <c r="T26" s="36">
        <v>13.792416536145399</v>
      </c>
      <c r="U26" s="39">
        <v>-8.73129332740778</v>
      </c>
    </row>
    <row r="27" spans="1:21" ht="12" thickBot="1" x14ac:dyDescent="0.2">
      <c r="A27" s="70"/>
      <c r="B27" s="53" t="s">
        <v>25</v>
      </c>
      <c r="C27" s="54"/>
      <c r="D27" s="36">
        <v>367406.50189999997</v>
      </c>
      <c r="E27" s="36">
        <v>379439</v>
      </c>
      <c r="F27" s="37">
        <v>96.828871544569694</v>
      </c>
      <c r="G27" s="36">
        <v>195052.2029</v>
      </c>
      <c r="H27" s="37">
        <v>88.363164546448701</v>
      </c>
      <c r="I27" s="36">
        <v>103170.2303</v>
      </c>
      <c r="J27" s="37">
        <v>28.080676244559399</v>
      </c>
      <c r="K27" s="36">
        <v>-75230.0193</v>
      </c>
      <c r="L27" s="37">
        <v>-38.569171832716599</v>
      </c>
      <c r="M27" s="37">
        <v>-2.3713970999871901</v>
      </c>
      <c r="N27" s="36">
        <v>367406.50189999997</v>
      </c>
      <c r="O27" s="36">
        <v>19037806.9586</v>
      </c>
      <c r="P27" s="36">
        <v>50218</v>
      </c>
      <c r="Q27" s="36">
        <v>36303</v>
      </c>
      <c r="R27" s="37">
        <v>38.330165551056403</v>
      </c>
      <c r="S27" s="36">
        <v>7.31623126966426</v>
      </c>
      <c r="T27" s="36">
        <v>7.12104018400683</v>
      </c>
      <c r="U27" s="39">
        <v>2.6679184741844502</v>
      </c>
    </row>
    <row r="28" spans="1:21" ht="12" thickBot="1" x14ac:dyDescent="0.2">
      <c r="A28" s="70"/>
      <c r="B28" s="53" t="s">
        <v>26</v>
      </c>
      <c r="C28" s="54"/>
      <c r="D28" s="36">
        <v>913087.72620000003</v>
      </c>
      <c r="E28" s="36">
        <v>921092</v>
      </c>
      <c r="F28" s="37">
        <v>99.131001702327197</v>
      </c>
      <c r="G28" s="36">
        <v>510635.02049999998</v>
      </c>
      <c r="H28" s="37">
        <v>78.8141607103111</v>
      </c>
      <c r="I28" s="36">
        <v>100987.8928</v>
      </c>
      <c r="J28" s="37">
        <v>11.060042743130699</v>
      </c>
      <c r="K28" s="36">
        <v>-1571.7052000000001</v>
      </c>
      <c r="L28" s="37">
        <v>-0.30779424381450199</v>
      </c>
      <c r="M28" s="37">
        <v>-65.253711701151104</v>
      </c>
      <c r="N28" s="36">
        <v>913087.72620000003</v>
      </c>
      <c r="O28" s="36">
        <v>72233643.807300001</v>
      </c>
      <c r="P28" s="36">
        <v>49019</v>
      </c>
      <c r="Q28" s="36">
        <v>41734</v>
      </c>
      <c r="R28" s="37">
        <v>17.455791441031302</v>
      </c>
      <c r="S28" s="36">
        <v>18.627220592015298</v>
      </c>
      <c r="T28" s="36">
        <v>18.7037415368764</v>
      </c>
      <c r="U28" s="39">
        <v>-0.41080173224483801</v>
      </c>
    </row>
    <row r="29" spans="1:21" ht="12" thickBot="1" x14ac:dyDescent="0.2">
      <c r="A29" s="70"/>
      <c r="B29" s="53" t="s">
        <v>27</v>
      </c>
      <c r="C29" s="54"/>
      <c r="D29" s="36">
        <v>798597.48060000001</v>
      </c>
      <c r="E29" s="36">
        <v>689032</v>
      </c>
      <c r="F29" s="37">
        <v>115.90136315875</v>
      </c>
      <c r="G29" s="36">
        <v>436621.32689999999</v>
      </c>
      <c r="H29" s="37">
        <v>82.903910413634904</v>
      </c>
      <c r="I29" s="36">
        <v>148981.2481</v>
      </c>
      <c r="J29" s="37">
        <v>18.655361645777798</v>
      </c>
      <c r="K29" s="36">
        <v>87558.407099999997</v>
      </c>
      <c r="L29" s="37">
        <v>20.053625809271001</v>
      </c>
      <c r="M29" s="37">
        <v>0.70150706293513698</v>
      </c>
      <c r="N29" s="36">
        <v>798597.48060000001</v>
      </c>
      <c r="O29" s="36">
        <v>45916127.108999997</v>
      </c>
      <c r="P29" s="36">
        <v>102112</v>
      </c>
      <c r="Q29" s="36">
        <v>86036</v>
      </c>
      <c r="R29" s="37">
        <v>18.6852015435399</v>
      </c>
      <c r="S29" s="36">
        <v>7.8207995201347504</v>
      </c>
      <c r="T29" s="36">
        <v>7.4617015563252602</v>
      </c>
      <c r="U29" s="39">
        <v>4.5915761283100496</v>
      </c>
    </row>
    <row r="30" spans="1:21" ht="12" thickBot="1" x14ac:dyDescent="0.2">
      <c r="A30" s="70"/>
      <c r="B30" s="53" t="s">
        <v>28</v>
      </c>
      <c r="C30" s="54"/>
      <c r="D30" s="36">
        <v>1323077.3106</v>
      </c>
      <c r="E30" s="36">
        <v>1301477</v>
      </c>
      <c r="F30" s="37">
        <v>101.659676705774</v>
      </c>
      <c r="G30" s="36">
        <v>722186.57180000003</v>
      </c>
      <c r="H30" s="37">
        <v>83.204363285559495</v>
      </c>
      <c r="I30" s="36">
        <v>201995.63089999999</v>
      </c>
      <c r="J30" s="37">
        <v>15.267107166125999</v>
      </c>
      <c r="K30" s="36">
        <v>63617.673699999999</v>
      </c>
      <c r="L30" s="37">
        <v>8.8090358065558299</v>
      </c>
      <c r="M30" s="37">
        <v>2.1751495952609798</v>
      </c>
      <c r="N30" s="36">
        <v>1323077.3106</v>
      </c>
      <c r="O30" s="36">
        <v>80429560.108400002</v>
      </c>
      <c r="P30" s="36">
        <v>80289</v>
      </c>
      <c r="Q30" s="36">
        <v>63728</v>
      </c>
      <c r="R30" s="37">
        <v>25.987007280943999</v>
      </c>
      <c r="S30" s="36">
        <v>16.478936225385802</v>
      </c>
      <c r="T30" s="36">
        <v>15.738871133567701</v>
      </c>
      <c r="U30" s="39">
        <v>4.4909761267117601</v>
      </c>
    </row>
    <row r="31" spans="1:21" ht="12" thickBot="1" x14ac:dyDescent="0.2">
      <c r="A31" s="70"/>
      <c r="B31" s="53" t="s">
        <v>29</v>
      </c>
      <c r="C31" s="54"/>
      <c r="D31" s="36">
        <v>922754.2426</v>
      </c>
      <c r="E31" s="36">
        <v>854365</v>
      </c>
      <c r="F31" s="37">
        <v>108.004686825888</v>
      </c>
      <c r="G31" s="36">
        <v>437277.47120000003</v>
      </c>
      <c r="H31" s="37">
        <v>111.022589402497</v>
      </c>
      <c r="I31" s="36">
        <v>57458.364399999999</v>
      </c>
      <c r="J31" s="37">
        <v>6.2268328605135803</v>
      </c>
      <c r="K31" s="36">
        <v>23033.175800000001</v>
      </c>
      <c r="L31" s="37">
        <v>5.2674050956229603</v>
      </c>
      <c r="M31" s="37">
        <v>1.4945914926763999</v>
      </c>
      <c r="N31" s="36">
        <v>922754.2426</v>
      </c>
      <c r="O31" s="36">
        <v>83151395.577000007</v>
      </c>
      <c r="P31" s="36">
        <v>33824</v>
      </c>
      <c r="Q31" s="36">
        <v>26568</v>
      </c>
      <c r="R31" s="37">
        <v>27.311050888286701</v>
      </c>
      <c r="S31" s="36">
        <v>27.281050218779601</v>
      </c>
      <c r="T31" s="36">
        <v>29.528657038542601</v>
      </c>
      <c r="U31" s="39">
        <v>-8.2387107598073701</v>
      </c>
    </row>
    <row r="32" spans="1:21" ht="12" thickBot="1" x14ac:dyDescent="0.2">
      <c r="A32" s="70"/>
      <c r="B32" s="53" t="s">
        <v>30</v>
      </c>
      <c r="C32" s="54"/>
      <c r="D32" s="36">
        <v>198851.6568</v>
      </c>
      <c r="E32" s="36">
        <v>193527</v>
      </c>
      <c r="F32" s="37">
        <v>102.751376707126</v>
      </c>
      <c r="G32" s="36">
        <v>106510.1615</v>
      </c>
      <c r="H32" s="37">
        <v>86.697357322099293</v>
      </c>
      <c r="I32" s="36">
        <v>50490.631500000003</v>
      </c>
      <c r="J32" s="37">
        <v>25.3911042595849</v>
      </c>
      <c r="K32" s="36">
        <v>-58319.177499999998</v>
      </c>
      <c r="L32" s="37">
        <v>-54.754566774363603</v>
      </c>
      <c r="M32" s="37">
        <v>-1.8657637789902</v>
      </c>
      <c r="N32" s="36">
        <v>198851.6568</v>
      </c>
      <c r="O32" s="36">
        <v>11553883.834000001</v>
      </c>
      <c r="P32" s="36">
        <v>38417</v>
      </c>
      <c r="Q32" s="36">
        <v>31762</v>
      </c>
      <c r="R32" s="37">
        <v>20.952710786474402</v>
      </c>
      <c r="S32" s="36">
        <v>5.1761370434963698</v>
      </c>
      <c r="T32" s="36">
        <v>5.0013599930734802</v>
      </c>
      <c r="U32" s="39">
        <v>3.3765924077007599</v>
      </c>
    </row>
    <row r="33" spans="1:21" ht="12" thickBot="1" x14ac:dyDescent="0.2">
      <c r="A33" s="70"/>
      <c r="B33" s="53" t="s">
        <v>31</v>
      </c>
      <c r="C33" s="54"/>
      <c r="D33" s="36">
        <v>30.769400000000001</v>
      </c>
      <c r="E33" s="38"/>
      <c r="F33" s="38"/>
      <c r="G33" s="36">
        <v>112.2223</v>
      </c>
      <c r="H33" s="37">
        <v>-72.581741775030494</v>
      </c>
      <c r="I33" s="36">
        <v>5.9912999999999998</v>
      </c>
      <c r="J33" s="37">
        <v>19.4716179061015</v>
      </c>
      <c r="K33" s="36">
        <v>11.235900000000001</v>
      </c>
      <c r="L33" s="37">
        <v>10.0121811796764</v>
      </c>
      <c r="M33" s="37">
        <v>-0.46677168718126699</v>
      </c>
      <c r="N33" s="36">
        <v>30.769400000000001</v>
      </c>
      <c r="O33" s="36">
        <v>3206.9036000000001</v>
      </c>
      <c r="P33" s="36">
        <v>6</v>
      </c>
      <c r="Q33" s="36">
        <v>2</v>
      </c>
      <c r="R33" s="37">
        <v>200</v>
      </c>
      <c r="S33" s="36">
        <v>5.1282333333333296</v>
      </c>
      <c r="T33" s="36">
        <v>3.8462000000000001</v>
      </c>
      <c r="U33" s="39">
        <v>24.999512502681199</v>
      </c>
    </row>
    <row r="34" spans="1:21" ht="12" thickBot="1" x14ac:dyDescent="0.2">
      <c r="A34" s="70"/>
      <c r="B34" s="53" t="s">
        <v>40</v>
      </c>
      <c r="C34" s="54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6">
        <v>3</v>
      </c>
      <c r="P34" s="38"/>
      <c r="Q34" s="38"/>
      <c r="R34" s="38"/>
      <c r="S34" s="38"/>
      <c r="T34" s="38"/>
      <c r="U34" s="40"/>
    </row>
    <row r="35" spans="1:21" ht="12" thickBot="1" x14ac:dyDescent="0.2">
      <c r="A35" s="70"/>
      <c r="B35" s="53" t="s">
        <v>32</v>
      </c>
      <c r="C35" s="54"/>
      <c r="D35" s="36">
        <v>120938.6686</v>
      </c>
      <c r="E35" s="36">
        <v>143380</v>
      </c>
      <c r="F35" s="37">
        <v>84.348353047844896</v>
      </c>
      <c r="G35" s="36">
        <v>67123.287100000001</v>
      </c>
      <c r="H35" s="37">
        <v>80.173936386378202</v>
      </c>
      <c r="I35" s="36">
        <v>13551.793900000001</v>
      </c>
      <c r="J35" s="37">
        <v>11.205509418019201</v>
      </c>
      <c r="K35" s="36">
        <v>8631.9832999999999</v>
      </c>
      <c r="L35" s="37">
        <v>12.8598935971954</v>
      </c>
      <c r="M35" s="37">
        <v>0.56995135752869197</v>
      </c>
      <c r="N35" s="36">
        <v>120938.6686</v>
      </c>
      <c r="O35" s="36">
        <v>17312710.858800001</v>
      </c>
      <c r="P35" s="36">
        <v>8785</v>
      </c>
      <c r="Q35" s="36">
        <v>7008</v>
      </c>
      <c r="R35" s="37">
        <v>25.356735159817401</v>
      </c>
      <c r="S35" s="36">
        <v>13.7664961411497</v>
      </c>
      <c r="T35" s="36">
        <v>13.948639811643799</v>
      </c>
      <c r="U35" s="39">
        <v>-1.32309389859704</v>
      </c>
    </row>
    <row r="36" spans="1:21" ht="12" thickBot="1" x14ac:dyDescent="0.2">
      <c r="A36" s="70"/>
      <c r="B36" s="53" t="s">
        <v>41</v>
      </c>
      <c r="C36" s="54"/>
      <c r="D36" s="38"/>
      <c r="E36" s="36">
        <v>790759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40"/>
    </row>
    <row r="37" spans="1:21" ht="12" thickBot="1" x14ac:dyDescent="0.2">
      <c r="A37" s="70"/>
      <c r="B37" s="53" t="s">
        <v>42</v>
      </c>
      <c r="C37" s="54"/>
      <c r="D37" s="38"/>
      <c r="E37" s="36">
        <v>548960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40"/>
    </row>
    <row r="38" spans="1:21" ht="12" thickBot="1" x14ac:dyDescent="0.2">
      <c r="A38" s="70"/>
      <c r="B38" s="53" t="s">
        <v>43</v>
      </c>
      <c r="C38" s="54"/>
      <c r="D38" s="38"/>
      <c r="E38" s="36">
        <v>345913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40"/>
    </row>
    <row r="39" spans="1:21" ht="12" thickBot="1" x14ac:dyDescent="0.2">
      <c r="A39" s="70"/>
      <c r="B39" s="53" t="s">
        <v>33</v>
      </c>
      <c r="C39" s="54"/>
      <c r="D39" s="36">
        <v>415512.39319999999</v>
      </c>
      <c r="E39" s="36">
        <v>795137</v>
      </c>
      <c r="F39" s="37">
        <v>52.256704593045001</v>
      </c>
      <c r="G39" s="36">
        <v>325735.47259999998</v>
      </c>
      <c r="H39" s="37">
        <v>27.561296865645701</v>
      </c>
      <c r="I39" s="36">
        <v>27948.802800000001</v>
      </c>
      <c r="J39" s="37">
        <v>6.7263463755573998</v>
      </c>
      <c r="K39" s="36">
        <v>17668.556700000001</v>
      </c>
      <c r="L39" s="37">
        <v>5.4242040509038496</v>
      </c>
      <c r="M39" s="37">
        <v>0.58183847580487402</v>
      </c>
      <c r="N39" s="36">
        <v>415512.39319999999</v>
      </c>
      <c r="O39" s="36">
        <v>23390269.348999999</v>
      </c>
      <c r="P39" s="36">
        <v>675</v>
      </c>
      <c r="Q39" s="36">
        <v>430</v>
      </c>
      <c r="R39" s="37">
        <v>56.976744186046503</v>
      </c>
      <c r="S39" s="36">
        <v>615.57391585185201</v>
      </c>
      <c r="T39" s="36">
        <v>603.28715790697697</v>
      </c>
      <c r="U39" s="39">
        <v>1.99598417484474</v>
      </c>
    </row>
    <row r="40" spans="1:21" ht="12" thickBot="1" x14ac:dyDescent="0.2">
      <c r="A40" s="70"/>
      <c r="B40" s="53" t="s">
        <v>34</v>
      </c>
      <c r="C40" s="54"/>
      <c r="D40" s="36">
        <v>636268.83620000002</v>
      </c>
      <c r="E40" s="36">
        <v>564403</v>
      </c>
      <c r="F40" s="37">
        <v>112.73307126291</v>
      </c>
      <c r="G40" s="36">
        <v>423331.64640000003</v>
      </c>
      <c r="H40" s="37">
        <v>50.300324015653402</v>
      </c>
      <c r="I40" s="36">
        <v>43622.1175</v>
      </c>
      <c r="J40" s="37">
        <v>6.8559255173528797</v>
      </c>
      <c r="K40" s="36">
        <v>40309.144200000002</v>
      </c>
      <c r="L40" s="37">
        <v>9.5218830301934201</v>
      </c>
      <c r="M40" s="37">
        <v>8.2189125215910999E-2</v>
      </c>
      <c r="N40" s="36">
        <v>636268.83620000002</v>
      </c>
      <c r="O40" s="36">
        <v>48508393.903200001</v>
      </c>
      <c r="P40" s="36">
        <v>3285</v>
      </c>
      <c r="Q40" s="36">
        <v>2485</v>
      </c>
      <c r="R40" s="37">
        <v>32.193158953722303</v>
      </c>
      <c r="S40" s="36">
        <v>193.68914343987799</v>
      </c>
      <c r="T40" s="36">
        <v>183.32329114688099</v>
      </c>
      <c r="U40" s="39">
        <v>5.3517983036641104</v>
      </c>
    </row>
    <row r="41" spans="1:21" ht="12" thickBot="1" x14ac:dyDescent="0.2">
      <c r="A41" s="70"/>
      <c r="B41" s="53" t="s">
        <v>44</v>
      </c>
      <c r="C41" s="54"/>
      <c r="D41" s="38"/>
      <c r="E41" s="36">
        <v>232147</v>
      </c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40"/>
    </row>
    <row r="42" spans="1:21" ht="12" thickBot="1" x14ac:dyDescent="0.2">
      <c r="A42" s="70"/>
      <c r="B42" s="53" t="s">
        <v>45</v>
      </c>
      <c r="C42" s="54"/>
      <c r="D42" s="38"/>
      <c r="E42" s="36">
        <v>93267</v>
      </c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40"/>
    </row>
    <row r="43" spans="1:21" ht="12" thickBot="1" x14ac:dyDescent="0.2">
      <c r="A43" s="71"/>
      <c r="B43" s="53" t="s">
        <v>35</v>
      </c>
      <c r="C43" s="54"/>
      <c r="D43" s="41">
        <v>33562.699399999998</v>
      </c>
      <c r="E43" s="42"/>
      <c r="F43" s="42"/>
      <c r="G43" s="41">
        <v>34560.183299999997</v>
      </c>
      <c r="H43" s="43">
        <v>-2.8862228285692999</v>
      </c>
      <c r="I43" s="41">
        <v>4799.4705000000004</v>
      </c>
      <c r="J43" s="43">
        <v>14.300013365432701</v>
      </c>
      <c r="K43" s="41">
        <v>2449.788</v>
      </c>
      <c r="L43" s="43">
        <v>7.0884693484828798</v>
      </c>
      <c r="M43" s="43">
        <v>0.95913707635109702</v>
      </c>
      <c r="N43" s="41">
        <v>33562.699399999998</v>
      </c>
      <c r="O43" s="41">
        <v>3530754.2886000001</v>
      </c>
      <c r="P43" s="41">
        <v>50</v>
      </c>
      <c r="Q43" s="41">
        <v>31</v>
      </c>
      <c r="R43" s="43">
        <v>61.290322580645203</v>
      </c>
      <c r="S43" s="41">
        <v>671.25398800000005</v>
      </c>
      <c r="T43" s="41">
        <v>1155.1894193548401</v>
      </c>
      <c r="U43" s="44">
        <v>-72.094235565992406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2" sqref="A2:H31"/>
    </sheetView>
  </sheetViews>
  <sheetFormatPr defaultRowHeight="13.5" x14ac:dyDescent="0.15"/>
  <cols>
    <col min="1" max="1" width="3.625" style="28" customWidth="1"/>
    <col min="2" max="2" width="5.75" style="29" customWidth="1"/>
    <col min="3" max="3" width="9" style="28"/>
    <col min="4" max="5" width="12" style="28" customWidth="1"/>
    <col min="6" max="6" width="12.625" style="28" customWidth="1"/>
    <col min="7" max="7" width="12" style="28" customWidth="1"/>
    <col min="8" max="8" width="14" style="28" customWidth="1"/>
    <col min="9" max="256" width="9" style="3"/>
    <col min="257" max="257" width="3.625" style="3" customWidth="1"/>
    <col min="258" max="258" width="5.75" style="3" customWidth="1"/>
    <col min="259" max="259" width="9" style="3"/>
    <col min="260" max="261" width="12" style="3" customWidth="1"/>
    <col min="262" max="262" width="12.625" style="3" customWidth="1"/>
    <col min="263" max="263" width="12" style="3" customWidth="1"/>
    <col min="264" max="264" width="14" style="3" customWidth="1"/>
    <col min="265" max="512" width="9" style="3"/>
    <col min="513" max="513" width="3.625" style="3" customWidth="1"/>
    <col min="514" max="514" width="5.75" style="3" customWidth="1"/>
    <col min="515" max="515" width="9" style="3"/>
    <col min="516" max="517" width="12" style="3" customWidth="1"/>
    <col min="518" max="518" width="12.625" style="3" customWidth="1"/>
    <col min="519" max="519" width="12" style="3" customWidth="1"/>
    <col min="520" max="520" width="14" style="3" customWidth="1"/>
    <col min="521" max="768" width="9" style="3"/>
    <col min="769" max="769" width="3.625" style="3" customWidth="1"/>
    <col min="770" max="770" width="5.75" style="3" customWidth="1"/>
    <col min="771" max="771" width="9" style="3"/>
    <col min="772" max="773" width="12" style="3" customWidth="1"/>
    <col min="774" max="774" width="12.625" style="3" customWidth="1"/>
    <col min="775" max="775" width="12" style="3" customWidth="1"/>
    <col min="776" max="776" width="14" style="3" customWidth="1"/>
    <col min="777" max="1024" width="9" style="3"/>
    <col min="1025" max="1025" width="3.625" style="3" customWidth="1"/>
    <col min="1026" max="1026" width="5.75" style="3" customWidth="1"/>
    <col min="1027" max="1027" width="9" style="3"/>
    <col min="1028" max="1029" width="12" style="3" customWidth="1"/>
    <col min="1030" max="1030" width="12.625" style="3" customWidth="1"/>
    <col min="1031" max="1031" width="12" style="3" customWidth="1"/>
    <col min="1032" max="1032" width="14" style="3" customWidth="1"/>
    <col min="1033" max="1280" width="9" style="3"/>
    <col min="1281" max="1281" width="3.625" style="3" customWidth="1"/>
    <col min="1282" max="1282" width="5.75" style="3" customWidth="1"/>
    <col min="1283" max="1283" width="9" style="3"/>
    <col min="1284" max="1285" width="12" style="3" customWidth="1"/>
    <col min="1286" max="1286" width="12.625" style="3" customWidth="1"/>
    <col min="1287" max="1287" width="12" style="3" customWidth="1"/>
    <col min="1288" max="1288" width="14" style="3" customWidth="1"/>
    <col min="1289" max="1536" width="9" style="3"/>
    <col min="1537" max="1537" width="3.625" style="3" customWidth="1"/>
    <col min="1538" max="1538" width="5.75" style="3" customWidth="1"/>
    <col min="1539" max="1539" width="9" style="3"/>
    <col min="1540" max="1541" width="12" style="3" customWidth="1"/>
    <col min="1542" max="1542" width="12.625" style="3" customWidth="1"/>
    <col min="1543" max="1543" width="12" style="3" customWidth="1"/>
    <col min="1544" max="1544" width="14" style="3" customWidth="1"/>
    <col min="1545" max="1792" width="9" style="3"/>
    <col min="1793" max="1793" width="3.625" style="3" customWidth="1"/>
    <col min="1794" max="1794" width="5.75" style="3" customWidth="1"/>
    <col min="1795" max="1795" width="9" style="3"/>
    <col min="1796" max="1797" width="12" style="3" customWidth="1"/>
    <col min="1798" max="1798" width="12.625" style="3" customWidth="1"/>
    <col min="1799" max="1799" width="12" style="3" customWidth="1"/>
    <col min="1800" max="1800" width="14" style="3" customWidth="1"/>
    <col min="1801" max="2048" width="9" style="3"/>
    <col min="2049" max="2049" width="3.625" style="3" customWidth="1"/>
    <col min="2050" max="2050" width="5.75" style="3" customWidth="1"/>
    <col min="2051" max="2051" width="9" style="3"/>
    <col min="2052" max="2053" width="12" style="3" customWidth="1"/>
    <col min="2054" max="2054" width="12.625" style="3" customWidth="1"/>
    <col min="2055" max="2055" width="12" style="3" customWidth="1"/>
    <col min="2056" max="2056" width="14" style="3" customWidth="1"/>
    <col min="2057" max="2304" width="9" style="3"/>
    <col min="2305" max="2305" width="3.625" style="3" customWidth="1"/>
    <col min="2306" max="2306" width="5.75" style="3" customWidth="1"/>
    <col min="2307" max="2307" width="9" style="3"/>
    <col min="2308" max="2309" width="12" style="3" customWidth="1"/>
    <col min="2310" max="2310" width="12.625" style="3" customWidth="1"/>
    <col min="2311" max="2311" width="12" style="3" customWidth="1"/>
    <col min="2312" max="2312" width="14" style="3" customWidth="1"/>
    <col min="2313" max="2560" width="9" style="3"/>
    <col min="2561" max="2561" width="3.625" style="3" customWidth="1"/>
    <col min="2562" max="2562" width="5.75" style="3" customWidth="1"/>
    <col min="2563" max="2563" width="9" style="3"/>
    <col min="2564" max="2565" width="12" style="3" customWidth="1"/>
    <col min="2566" max="2566" width="12.625" style="3" customWidth="1"/>
    <col min="2567" max="2567" width="12" style="3" customWidth="1"/>
    <col min="2568" max="2568" width="14" style="3" customWidth="1"/>
    <col min="2569" max="2816" width="9" style="3"/>
    <col min="2817" max="2817" width="3.625" style="3" customWidth="1"/>
    <col min="2818" max="2818" width="5.75" style="3" customWidth="1"/>
    <col min="2819" max="2819" width="9" style="3"/>
    <col min="2820" max="2821" width="12" style="3" customWidth="1"/>
    <col min="2822" max="2822" width="12.625" style="3" customWidth="1"/>
    <col min="2823" max="2823" width="12" style="3" customWidth="1"/>
    <col min="2824" max="2824" width="14" style="3" customWidth="1"/>
    <col min="2825" max="3072" width="9" style="3"/>
    <col min="3073" max="3073" width="3.625" style="3" customWidth="1"/>
    <col min="3074" max="3074" width="5.75" style="3" customWidth="1"/>
    <col min="3075" max="3075" width="9" style="3"/>
    <col min="3076" max="3077" width="12" style="3" customWidth="1"/>
    <col min="3078" max="3078" width="12.625" style="3" customWidth="1"/>
    <col min="3079" max="3079" width="12" style="3" customWidth="1"/>
    <col min="3080" max="3080" width="14" style="3" customWidth="1"/>
    <col min="3081" max="3328" width="9" style="3"/>
    <col min="3329" max="3329" width="3.625" style="3" customWidth="1"/>
    <col min="3330" max="3330" width="5.75" style="3" customWidth="1"/>
    <col min="3331" max="3331" width="9" style="3"/>
    <col min="3332" max="3333" width="12" style="3" customWidth="1"/>
    <col min="3334" max="3334" width="12.625" style="3" customWidth="1"/>
    <col min="3335" max="3335" width="12" style="3" customWidth="1"/>
    <col min="3336" max="3336" width="14" style="3" customWidth="1"/>
    <col min="3337" max="3584" width="9" style="3"/>
    <col min="3585" max="3585" width="3.625" style="3" customWidth="1"/>
    <col min="3586" max="3586" width="5.75" style="3" customWidth="1"/>
    <col min="3587" max="3587" width="9" style="3"/>
    <col min="3588" max="3589" width="12" style="3" customWidth="1"/>
    <col min="3590" max="3590" width="12.625" style="3" customWidth="1"/>
    <col min="3591" max="3591" width="12" style="3" customWidth="1"/>
    <col min="3592" max="3592" width="14" style="3" customWidth="1"/>
    <col min="3593" max="3840" width="9" style="3"/>
    <col min="3841" max="3841" width="3.625" style="3" customWidth="1"/>
    <col min="3842" max="3842" width="5.75" style="3" customWidth="1"/>
    <col min="3843" max="3843" width="9" style="3"/>
    <col min="3844" max="3845" width="12" style="3" customWidth="1"/>
    <col min="3846" max="3846" width="12.625" style="3" customWidth="1"/>
    <col min="3847" max="3847" width="12" style="3" customWidth="1"/>
    <col min="3848" max="3848" width="14" style="3" customWidth="1"/>
    <col min="3849" max="4096" width="9" style="3"/>
    <col min="4097" max="4097" width="3.625" style="3" customWidth="1"/>
    <col min="4098" max="4098" width="5.75" style="3" customWidth="1"/>
    <col min="4099" max="4099" width="9" style="3"/>
    <col min="4100" max="4101" width="12" style="3" customWidth="1"/>
    <col min="4102" max="4102" width="12.625" style="3" customWidth="1"/>
    <col min="4103" max="4103" width="12" style="3" customWidth="1"/>
    <col min="4104" max="4104" width="14" style="3" customWidth="1"/>
    <col min="4105" max="4352" width="9" style="3"/>
    <col min="4353" max="4353" width="3.625" style="3" customWidth="1"/>
    <col min="4354" max="4354" width="5.75" style="3" customWidth="1"/>
    <col min="4355" max="4355" width="9" style="3"/>
    <col min="4356" max="4357" width="12" style="3" customWidth="1"/>
    <col min="4358" max="4358" width="12.625" style="3" customWidth="1"/>
    <col min="4359" max="4359" width="12" style="3" customWidth="1"/>
    <col min="4360" max="4360" width="14" style="3" customWidth="1"/>
    <col min="4361" max="4608" width="9" style="3"/>
    <col min="4609" max="4609" width="3.625" style="3" customWidth="1"/>
    <col min="4610" max="4610" width="5.75" style="3" customWidth="1"/>
    <col min="4611" max="4611" width="9" style="3"/>
    <col min="4612" max="4613" width="12" style="3" customWidth="1"/>
    <col min="4614" max="4614" width="12.625" style="3" customWidth="1"/>
    <col min="4615" max="4615" width="12" style="3" customWidth="1"/>
    <col min="4616" max="4616" width="14" style="3" customWidth="1"/>
    <col min="4617" max="4864" width="9" style="3"/>
    <col min="4865" max="4865" width="3.625" style="3" customWidth="1"/>
    <col min="4866" max="4866" width="5.75" style="3" customWidth="1"/>
    <col min="4867" max="4867" width="9" style="3"/>
    <col min="4868" max="4869" width="12" style="3" customWidth="1"/>
    <col min="4870" max="4870" width="12.625" style="3" customWidth="1"/>
    <col min="4871" max="4871" width="12" style="3" customWidth="1"/>
    <col min="4872" max="4872" width="14" style="3" customWidth="1"/>
    <col min="4873" max="5120" width="9" style="3"/>
    <col min="5121" max="5121" width="3.625" style="3" customWidth="1"/>
    <col min="5122" max="5122" width="5.75" style="3" customWidth="1"/>
    <col min="5123" max="5123" width="9" style="3"/>
    <col min="5124" max="5125" width="12" style="3" customWidth="1"/>
    <col min="5126" max="5126" width="12.625" style="3" customWidth="1"/>
    <col min="5127" max="5127" width="12" style="3" customWidth="1"/>
    <col min="5128" max="5128" width="14" style="3" customWidth="1"/>
    <col min="5129" max="5376" width="9" style="3"/>
    <col min="5377" max="5377" width="3.625" style="3" customWidth="1"/>
    <col min="5378" max="5378" width="5.75" style="3" customWidth="1"/>
    <col min="5379" max="5379" width="9" style="3"/>
    <col min="5380" max="5381" width="12" style="3" customWidth="1"/>
    <col min="5382" max="5382" width="12.625" style="3" customWidth="1"/>
    <col min="5383" max="5383" width="12" style="3" customWidth="1"/>
    <col min="5384" max="5384" width="14" style="3" customWidth="1"/>
    <col min="5385" max="5632" width="9" style="3"/>
    <col min="5633" max="5633" width="3.625" style="3" customWidth="1"/>
    <col min="5634" max="5634" width="5.75" style="3" customWidth="1"/>
    <col min="5635" max="5635" width="9" style="3"/>
    <col min="5636" max="5637" width="12" style="3" customWidth="1"/>
    <col min="5638" max="5638" width="12.625" style="3" customWidth="1"/>
    <col min="5639" max="5639" width="12" style="3" customWidth="1"/>
    <col min="5640" max="5640" width="14" style="3" customWidth="1"/>
    <col min="5641" max="5888" width="9" style="3"/>
    <col min="5889" max="5889" width="3.625" style="3" customWidth="1"/>
    <col min="5890" max="5890" width="5.75" style="3" customWidth="1"/>
    <col min="5891" max="5891" width="9" style="3"/>
    <col min="5892" max="5893" width="12" style="3" customWidth="1"/>
    <col min="5894" max="5894" width="12.625" style="3" customWidth="1"/>
    <col min="5895" max="5895" width="12" style="3" customWidth="1"/>
    <col min="5896" max="5896" width="14" style="3" customWidth="1"/>
    <col min="5897" max="6144" width="9" style="3"/>
    <col min="6145" max="6145" width="3.625" style="3" customWidth="1"/>
    <col min="6146" max="6146" width="5.75" style="3" customWidth="1"/>
    <col min="6147" max="6147" width="9" style="3"/>
    <col min="6148" max="6149" width="12" style="3" customWidth="1"/>
    <col min="6150" max="6150" width="12.625" style="3" customWidth="1"/>
    <col min="6151" max="6151" width="12" style="3" customWidth="1"/>
    <col min="6152" max="6152" width="14" style="3" customWidth="1"/>
    <col min="6153" max="6400" width="9" style="3"/>
    <col min="6401" max="6401" width="3.625" style="3" customWidth="1"/>
    <col min="6402" max="6402" width="5.75" style="3" customWidth="1"/>
    <col min="6403" max="6403" width="9" style="3"/>
    <col min="6404" max="6405" width="12" style="3" customWidth="1"/>
    <col min="6406" max="6406" width="12.625" style="3" customWidth="1"/>
    <col min="6407" max="6407" width="12" style="3" customWidth="1"/>
    <col min="6408" max="6408" width="14" style="3" customWidth="1"/>
    <col min="6409" max="6656" width="9" style="3"/>
    <col min="6657" max="6657" width="3.625" style="3" customWidth="1"/>
    <col min="6658" max="6658" width="5.75" style="3" customWidth="1"/>
    <col min="6659" max="6659" width="9" style="3"/>
    <col min="6660" max="6661" width="12" style="3" customWidth="1"/>
    <col min="6662" max="6662" width="12.625" style="3" customWidth="1"/>
    <col min="6663" max="6663" width="12" style="3" customWidth="1"/>
    <col min="6664" max="6664" width="14" style="3" customWidth="1"/>
    <col min="6665" max="6912" width="9" style="3"/>
    <col min="6913" max="6913" width="3.625" style="3" customWidth="1"/>
    <col min="6914" max="6914" width="5.75" style="3" customWidth="1"/>
    <col min="6915" max="6915" width="9" style="3"/>
    <col min="6916" max="6917" width="12" style="3" customWidth="1"/>
    <col min="6918" max="6918" width="12.625" style="3" customWidth="1"/>
    <col min="6919" max="6919" width="12" style="3" customWidth="1"/>
    <col min="6920" max="6920" width="14" style="3" customWidth="1"/>
    <col min="6921" max="7168" width="9" style="3"/>
    <col min="7169" max="7169" width="3.625" style="3" customWidth="1"/>
    <col min="7170" max="7170" width="5.75" style="3" customWidth="1"/>
    <col min="7171" max="7171" width="9" style="3"/>
    <col min="7172" max="7173" width="12" style="3" customWidth="1"/>
    <col min="7174" max="7174" width="12.625" style="3" customWidth="1"/>
    <col min="7175" max="7175" width="12" style="3" customWidth="1"/>
    <col min="7176" max="7176" width="14" style="3" customWidth="1"/>
    <col min="7177" max="7424" width="9" style="3"/>
    <col min="7425" max="7425" width="3.625" style="3" customWidth="1"/>
    <col min="7426" max="7426" width="5.75" style="3" customWidth="1"/>
    <col min="7427" max="7427" width="9" style="3"/>
    <col min="7428" max="7429" width="12" style="3" customWidth="1"/>
    <col min="7430" max="7430" width="12.625" style="3" customWidth="1"/>
    <col min="7431" max="7431" width="12" style="3" customWidth="1"/>
    <col min="7432" max="7432" width="14" style="3" customWidth="1"/>
    <col min="7433" max="7680" width="9" style="3"/>
    <col min="7681" max="7681" width="3.625" style="3" customWidth="1"/>
    <col min="7682" max="7682" width="5.75" style="3" customWidth="1"/>
    <col min="7683" max="7683" width="9" style="3"/>
    <col min="7684" max="7685" width="12" style="3" customWidth="1"/>
    <col min="7686" max="7686" width="12.625" style="3" customWidth="1"/>
    <col min="7687" max="7687" width="12" style="3" customWidth="1"/>
    <col min="7688" max="7688" width="14" style="3" customWidth="1"/>
    <col min="7689" max="7936" width="9" style="3"/>
    <col min="7937" max="7937" width="3.625" style="3" customWidth="1"/>
    <col min="7938" max="7938" width="5.75" style="3" customWidth="1"/>
    <col min="7939" max="7939" width="9" style="3"/>
    <col min="7940" max="7941" width="12" style="3" customWidth="1"/>
    <col min="7942" max="7942" width="12.625" style="3" customWidth="1"/>
    <col min="7943" max="7943" width="12" style="3" customWidth="1"/>
    <col min="7944" max="7944" width="14" style="3" customWidth="1"/>
    <col min="7945" max="8192" width="9" style="3"/>
    <col min="8193" max="8193" width="3.625" style="3" customWidth="1"/>
    <col min="8194" max="8194" width="5.75" style="3" customWidth="1"/>
    <col min="8195" max="8195" width="9" style="3"/>
    <col min="8196" max="8197" width="12" style="3" customWidth="1"/>
    <col min="8198" max="8198" width="12.625" style="3" customWidth="1"/>
    <col min="8199" max="8199" width="12" style="3" customWidth="1"/>
    <col min="8200" max="8200" width="14" style="3" customWidth="1"/>
    <col min="8201" max="8448" width="9" style="3"/>
    <col min="8449" max="8449" width="3.625" style="3" customWidth="1"/>
    <col min="8450" max="8450" width="5.75" style="3" customWidth="1"/>
    <col min="8451" max="8451" width="9" style="3"/>
    <col min="8452" max="8453" width="12" style="3" customWidth="1"/>
    <col min="8454" max="8454" width="12.625" style="3" customWidth="1"/>
    <col min="8455" max="8455" width="12" style="3" customWidth="1"/>
    <col min="8456" max="8456" width="14" style="3" customWidth="1"/>
    <col min="8457" max="8704" width="9" style="3"/>
    <col min="8705" max="8705" width="3.625" style="3" customWidth="1"/>
    <col min="8706" max="8706" width="5.75" style="3" customWidth="1"/>
    <col min="8707" max="8707" width="9" style="3"/>
    <col min="8708" max="8709" width="12" style="3" customWidth="1"/>
    <col min="8710" max="8710" width="12.625" style="3" customWidth="1"/>
    <col min="8711" max="8711" width="12" style="3" customWidth="1"/>
    <col min="8712" max="8712" width="14" style="3" customWidth="1"/>
    <col min="8713" max="8960" width="9" style="3"/>
    <col min="8961" max="8961" width="3.625" style="3" customWidth="1"/>
    <col min="8962" max="8962" width="5.75" style="3" customWidth="1"/>
    <col min="8963" max="8963" width="9" style="3"/>
    <col min="8964" max="8965" width="12" style="3" customWidth="1"/>
    <col min="8966" max="8966" width="12.625" style="3" customWidth="1"/>
    <col min="8967" max="8967" width="12" style="3" customWidth="1"/>
    <col min="8968" max="8968" width="14" style="3" customWidth="1"/>
    <col min="8969" max="9216" width="9" style="3"/>
    <col min="9217" max="9217" width="3.625" style="3" customWidth="1"/>
    <col min="9218" max="9218" width="5.75" style="3" customWidth="1"/>
    <col min="9219" max="9219" width="9" style="3"/>
    <col min="9220" max="9221" width="12" style="3" customWidth="1"/>
    <col min="9222" max="9222" width="12.625" style="3" customWidth="1"/>
    <col min="9223" max="9223" width="12" style="3" customWidth="1"/>
    <col min="9224" max="9224" width="14" style="3" customWidth="1"/>
    <col min="9225" max="9472" width="9" style="3"/>
    <col min="9473" max="9473" width="3.625" style="3" customWidth="1"/>
    <col min="9474" max="9474" width="5.75" style="3" customWidth="1"/>
    <col min="9475" max="9475" width="9" style="3"/>
    <col min="9476" max="9477" width="12" style="3" customWidth="1"/>
    <col min="9478" max="9478" width="12.625" style="3" customWidth="1"/>
    <col min="9479" max="9479" width="12" style="3" customWidth="1"/>
    <col min="9480" max="9480" width="14" style="3" customWidth="1"/>
    <col min="9481" max="9728" width="9" style="3"/>
    <col min="9729" max="9729" width="3.625" style="3" customWidth="1"/>
    <col min="9730" max="9730" width="5.75" style="3" customWidth="1"/>
    <col min="9731" max="9731" width="9" style="3"/>
    <col min="9732" max="9733" width="12" style="3" customWidth="1"/>
    <col min="9734" max="9734" width="12.625" style="3" customWidth="1"/>
    <col min="9735" max="9735" width="12" style="3" customWidth="1"/>
    <col min="9736" max="9736" width="14" style="3" customWidth="1"/>
    <col min="9737" max="9984" width="9" style="3"/>
    <col min="9985" max="9985" width="3.625" style="3" customWidth="1"/>
    <col min="9986" max="9986" width="5.75" style="3" customWidth="1"/>
    <col min="9987" max="9987" width="9" style="3"/>
    <col min="9988" max="9989" width="12" style="3" customWidth="1"/>
    <col min="9990" max="9990" width="12.625" style="3" customWidth="1"/>
    <col min="9991" max="9991" width="12" style="3" customWidth="1"/>
    <col min="9992" max="9992" width="14" style="3" customWidth="1"/>
    <col min="9993" max="10240" width="9" style="3"/>
    <col min="10241" max="10241" width="3.625" style="3" customWidth="1"/>
    <col min="10242" max="10242" width="5.75" style="3" customWidth="1"/>
    <col min="10243" max="10243" width="9" style="3"/>
    <col min="10244" max="10245" width="12" style="3" customWidth="1"/>
    <col min="10246" max="10246" width="12.625" style="3" customWidth="1"/>
    <col min="10247" max="10247" width="12" style="3" customWidth="1"/>
    <col min="10248" max="10248" width="14" style="3" customWidth="1"/>
    <col min="10249" max="10496" width="9" style="3"/>
    <col min="10497" max="10497" width="3.625" style="3" customWidth="1"/>
    <col min="10498" max="10498" width="5.75" style="3" customWidth="1"/>
    <col min="10499" max="10499" width="9" style="3"/>
    <col min="10500" max="10501" width="12" style="3" customWidth="1"/>
    <col min="10502" max="10502" width="12.625" style="3" customWidth="1"/>
    <col min="10503" max="10503" width="12" style="3" customWidth="1"/>
    <col min="10504" max="10504" width="14" style="3" customWidth="1"/>
    <col min="10505" max="10752" width="9" style="3"/>
    <col min="10753" max="10753" width="3.625" style="3" customWidth="1"/>
    <col min="10754" max="10754" width="5.75" style="3" customWidth="1"/>
    <col min="10755" max="10755" width="9" style="3"/>
    <col min="10756" max="10757" width="12" style="3" customWidth="1"/>
    <col min="10758" max="10758" width="12.625" style="3" customWidth="1"/>
    <col min="10759" max="10759" width="12" style="3" customWidth="1"/>
    <col min="10760" max="10760" width="14" style="3" customWidth="1"/>
    <col min="10761" max="11008" width="9" style="3"/>
    <col min="11009" max="11009" width="3.625" style="3" customWidth="1"/>
    <col min="11010" max="11010" width="5.75" style="3" customWidth="1"/>
    <col min="11011" max="11011" width="9" style="3"/>
    <col min="11012" max="11013" width="12" style="3" customWidth="1"/>
    <col min="11014" max="11014" width="12.625" style="3" customWidth="1"/>
    <col min="11015" max="11015" width="12" style="3" customWidth="1"/>
    <col min="11016" max="11016" width="14" style="3" customWidth="1"/>
    <col min="11017" max="11264" width="9" style="3"/>
    <col min="11265" max="11265" width="3.625" style="3" customWidth="1"/>
    <col min="11266" max="11266" width="5.75" style="3" customWidth="1"/>
    <col min="11267" max="11267" width="9" style="3"/>
    <col min="11268" max="11269" width="12" style="3" customWidth="1"/>
    <col min="11270" max="11270" width="12.625" style="3" customWidth="1"/>
    <col min="11271" max="11271" width="12" style="3" customWidth="1"/>
    <col min="11272" max="11272" width="14" style="3" customWidth="1"/>
    <col min="11273" max="11520" width="9" style="3"/>
    <col min="11521" max="11521" width="3.625" style="3" customWidth="1"/>
    <col min="11522" max="11522" width="5.75" style="3" customWidth="1"/>
    <col min="11523" max="11523" width="9" style="3"/>
    <col min="11524" max="11525" width="12" style="3" customWidth="1"/>
    <col min="11526" max="11526" width="12.625" style="3" customWidth="1"/>
    <col min="11527" max="11527" width="12" style="3" customWidth="1"/>
    <col min="11528" max="11528" width="14" style="3" customWidth="1"/>
    <col min="11529" max="11776" width="9" style="3"/>
    <col min="11777" max="11777" width="3.625" style="3" customWidth="1"/>
    <col min="11778" max="11778" width="5.75" style="3" customWidth="1"/>
    <col min="11779" max="11779" width="9" style="3"/>
    <col min="11780" max="11781" width="12" style="3" customWidth="1"/>
    <col min="11782" max="11782" width="12.625" style="3" customWidth="1"/>
    <col min="11783" max="11783" width="12" style="3" customWidth="1"/>
    <col min="11784" max="11784" width="14" style="3" customWidth="1"/>
    <col min="11785" max="12032" width="9" style="3"/>
    <col min="12033" max="12033" width="3.625" style="3" customWidth="1"/>
    <col min="12034" max="12034" width="5.75" style="3" customWidth="1"/>
    <col min="12035" max="12035" width="9" style="3"/>
    <col min="12036" max="12037" width="12" style="3" customWidth="1"/>
    <col min="12038" max="12038" width="12.625" style="3" customWidth="1"/>
    <col min="12039" max="12039" width="12" style="3" customWidth="1"/>
    <col min="12040" max="12040" width="14" style="3" customWidth="1"/>
    <col min="12041" max="12288" width="9" style="3"/>
    <col min="12289" max="12289" width="3.625" style="3" customWidth="1"/>
    <col min="12290" max="12290" width="5.75" style="3" customWidth="1"/>
    <col min="12291" max="12291" width="9" style="3"/>
    <col min="12292" max="12293" width="12" style="3" customWidth="1"/>
    <col min="12294" max="12294" width="12.625" style="3" customWidth="1"/>
    <col min="12295" max="12295" width="12" style="3" customWidth="1"/>
    <col min="12296" max="12296" width="14" style="3" customWidth="1"/>
    <col min="12297" max="12544" width="9" style="3"/>
    <col min="12545" max="12545" width="3.625" style="3" customWidth="1"/>
    <col min="12546" max="12546" width="5.75" style="3" customWidth="1"/>
    <col min="12547" max="12547" width="9" style="3"/>
    <col min="12548" max="12549" width="12" style="3" customWidth="1"/>
    <col min="12550" max="12550" width="12.625" style="3" customWidth="1"/>
    <col min="12551" max="12551" width="12" style="3" customWidth="1"/>
    <col min="12552" max="12552" width="14" style="3" customWidth="1"/>
    <col min="12553" max="12800" width="9" style="3"/>
    <col min="12801" max="12801" width="3.625" style="3" customWidth="1"/>
    <col min="12802" max="12802" width="5.75" style="3" customWidth="1"/>
    <col min="12803" max="12803" width="9" style="3"/>
    <col min="12804" max="12805" width="12" style="3" customWidth="1"/>
    <col min="12806" max="12806" width="12.625" style="3" customWidth="1"/>
    <col min="12807" max="12807" width="12" style="3" customWidth="1"/>
    <col min="12808" max="12808" width="14" style="3" customWidth="1"/>
    <col min="12809" max="13056" width="9" style="3"/>
    <col min="13057" max="13057" width="3.625" style="3" customWidth="1"/>
    <col min="13058" max="13058" width="5.75" style="3" customWidth="1"/>
    <col min="13059" max="13059" width="9" style="3"/>
    <col min="13060" max="13061" width="12" style="3" customWidth="1"/>
    <col min="13062" max="13062" width="12.625" style="3" customWidth="1"/>
    <col min="13063" max="13063" width="12" style="3" customWidth="1"/>
    <col min="13064" max="13064" width="14" style="3" customWidth="1"/>
    <col min="13065" max="13312" width="9" style="3"/>
    <col min="13313" max="13313" width="3.625" style="3" customWidth="1"/>
    <col min="13314" max="13314" width="5.75" style="3" customWidth="1"/>
    <col min="13315" max="13315" width="9" style="3"/>
    <col min="13316" max="13317" width="12" style="3" customWidth="1"/>
    <col min="13318" max="13318" width="12.625" style="3" customWidth="1"/>
    <col min="13319" max="13319" width="12" style="3" customWidth="1"/>
    <col min="13320" max="13320" width="14" style="3" customWidth="1"/>
    <col min="13321" max="13568" width="9" style="3"/>
    <col min="13569" max="13569" width="3.625" style="3" customWidth="1"/>
    <col min="13570" max="13570" width="5.75" style="3" customWidth="1"/>
    <col min="13571" max="13571" width="9" style="3"/>
    <col min="13572" max="13573" width="12" style="3" customWidth="1"/>
    <col min="13574" max="13574" width="12.625" style="3" customWidth="1"/>
    <col min="13575" max="13575" width="12" style="3" customWidth="1"/>
    <col min="13576" max="13576" width="14" style="3" customWidth="1"/>
    <col min="13577" max="13824" width="9" style="3"/>
    <col min="13825" max="13825" width="3.625" style="3" customWidth="1"/>
    <col min="13826" max="13826" width="5.75" style="3" customWidth="1"/>
    <col min="13827" max="13827" width="9" style="3"/>
    <col min="13828" max="13829" width="12" style="3" customWidth="1"/>
    <col min="13830" max="13830" width="12.625" style="3" customWidth="1"/>
    <col min="13831" max="13831" width="12" style="3" customWidth="1"/>
    <col min="13832" max="13832" width="14" style="3" customWidth="1"/>
    <col min="13833" max="14080" width="9" style="3"/>
    <col min="14081" max="14081" width="3.625" style="3" customWidth="1"/>
    <col min="14082" max="14082" width="5.75" style="3" customWidth="1"/>
    <col min="14083" max="14083" width="9" style="3"/>
    <col min="14084" max="14085" width="12" style="3" customWidth="1"/>
    <col min="14086" max="14086" width="12.625" style="3" customWidth="1"/>
    <col min="14087" max="14087" width="12" style="3" customWidth="1"/>
    <col min="14088" max="14088" width="14" style="3" customWidth="1"/>
    <col min="14089" max="14336" width="9" style="3"/>
    <col min="14337" max="14337" width="3.625" style="3" customWidth="1"/>
    <col min="14338" max="14338" width="5.75" style="3" customWidth="1"/>
    <col min="14339" max="14339" width="9" style="3"/>
    <col min="14340" max="14341" width="12" style="3" customWidth="1"/>
    <col min="14342" max="14342" width="12.625" style="3" customWidth="1"/>
    <col min="14343" max="14343" width="12" style="3" customWidth="1"/>
    <col min="14344" max="14344" width="14" style="3" customWidth="1"/>
    <col min="14345" max="14592" width="9" style="3"/>
    <col min="14593" max="14593" width="3.625" style="3" customWidth="1"/>
    <col min="14594" max="14594" width="5.75" style="3" customWidth="1"/>
    <col min="14595" max="14595" width="9" style="3"/>
    <col min="14596" max="14597" width="12" style="3" customWidth="1"/>
    <col min="14598" max="14598" width="12.625" style="3" customWidth="1"/>
    <col min="14599" max="14599" width="12" style="3" customWidth="1"/>
    <col min="14600" max="14600" width="14" style="3" customWidth="1"/>
    <col min="14601" max="14848" width="9" style="3"/>
    <col min="14849" max="14849" width="3.625" style="3" customWidth="1"/>
    <col min="14850" max="14850" width="5.75" style="3" customWidth="1"/>
    <col min="14851" max="14851" width="9" style="3"/>
    <col min="14852" max="14853" width="12" style="3" customWidth="1"/>
    <col min="14854" max="14854" width="12.625" style="3" customWidth="1"/>
    <col min="14855" max="14855" width="12" style="3" customWidth="1"/>
    <col min="14856" max="14856" width="14" style="3" customWidth="1"/>
    <col min="14857" max="15104" width="9" style="3"/>
    <col min="15105" max="15105" width="3.625" style="3" customWidth="1"/>
    <col min="15106" max="15106" width="5.75" style="3" customWidth="1"/>
    <col min="15107" max="15107" width="9" style="3"/>
    <col min="15108" max="15109" width="12" style="3" customWidth="1"/>
    <col min="15110" max="15110" width="12.625" style="3" customWidth="1"/>
    <col min="15111" max="15111" width="12" style="3" customWidth="1"/>
    <col min="15112" max="15112" width="14" style="3" customWidth="1"/>
    <col min="15113" max="15360" width="9" style="3"/>
    <col min="15361" max="15361" width="3.625" style="3" customWidth="1"/>
    <col min="15362" max="15362" width="5.75" style="3" customWidth="1"/>
    <col min="15363" max="15363" width="9" style="3"/>
    <col min="15364" max="15365" width="12" style="3" customWidth="1"/>
    <col min="15366" max="15366" width="12.625" style="3" customWidth="1"/>
    <col min="15367" max="15367" width="12" style="3" customWidth="1"/>
    <col min="15368" max="15368" width="14" style="3" customWidth="1"/>
    <col min="15369" max="15616" width="9" style="3"/>
    <col min="15617" max="15617" width="3.625" style="3" customWidth="1"/>
    <col min="15618" max="15618" width="5.75" style="3" customWidth="1"/>
    <col min="15619" max="15619" width="9" style="3"/>
    <col min="15620" max="15621" width="12" style="3" customWidth="1"/>
    <col min="15622" max="15622" width="12.625" style="3" customWidth="1"/>
    <col min="15623" max="15623" width="12" style="3" customWidth="1"/>
    <col min="15624" max="15624" width="14" style="3" customWidth="1"/>
    <col min="15625" max="15872" width="9" style="3"/>
    <col min="15873" max="15873" width="3.625" style="3" customWidth="1"/>
    <col min="15874" max="15874" width="5.75" style="3" customWidth="1"/>
    <col min="15875" max="15875" width="9" style="3"/>
    <col min="15876" max="15877" width="12" style="3" customWidth="1"/>
    <col min="15878" max="15878" width="12.625" style="3" customWidth="1"/>
    <col min="15879" max="15879" width="12" style="3" customWidth="1"/>
    <col min="15880" max="15880" width="14" style="3" customWidth="1"/>
    <col min="15881" max="16128" width="9" style="3"/>
    <col min="16129" max="16129" width="3.625" style="3" customWidth="1"/>
    <col min="16130" max="16130" width="5.75" style="3" customWidth="1"/>
    <col min="16131" max="16131" width="9" style="3"/>
    <col min="16132" max="16133" width="12" style="3" customWidth="1"/>
    <col min="16134" max="16134" width="12.625" style="3" customWidth="1"/>
    <col min="16135" max="16135" width="12" style="3" customWidth="1"/>
    <col min="16136" max="16136" width="14" style="3" customWidth="1"/>
    <col min="16137" max="16384" width="9" style="3"/>
  </cols>
  <sheetData>
    <row r="1" spans="1:8" x14ac:dyDescent="0.15">
      <c r="A1" s="47" t="s">
        <v>53</v>
      </c>
      <c r="B1" s="47" t="s">
        <v>36</v>
      </c>
      <c r="C1" s="47" t="s">
        <v>37</v>
      </c>
      <c r="D1" s="47" t="s">
        <v>38</v>
      </c>
      <c r="E1" s="47" t="s">
        <v>39</v>
      </c>
      <c r="F1" s="47" t="s">
        <v>46</v>
      </c>
      <c r="G1" s="47" t="s">
        <v>39</v>
      </c>
      <c r="H1" s="45" t="s">
        <v>47</v>
      </c>
    </row>
    <row r="2" spans="1:8" x14ac:dyDescent="0.15">
      <c r="A2" s="48">
        <v>1</v>
      </c>
      <c r="B2" s="48">
        <v>12</v>
      </c>
      <c r="C2" s="48">
        <v>133127</v>
      </c>
      <c r="D2" s="48">
        <v>1089828.48229402</v>
      </c>
      <c r="E2" s="48">
        <v>1137735.3746640999</v>
      </c>
      <c r="F2" s="48">
        <v>-47906.892370085501</v>
      </c>
      <c r="G2" s="48">
        <v>1137735.3746640999</v>
      </c>
      <c r="H2">
        <v>-4.3958194475927602E-2</v>
      </c>
    </row>
    <row r="3" spans="1:8" x14ac:dyDescent="0.15">
      <c r="A3" s="48">
        <v>2</v>
      </c>
      <c r="B3" s="48">
        <v>13</v>
      </c>
      <c r="C3" s="48">
        <v>27322.699000000001</v>
      </c>
      <c r="D3" s="48">
        <v>217694.32248359401</v>
      </c>
      <c r="E3" s="48">
        <v>170099.780035406</v>
      </c>
      <c r="F3" s="48">
        <v>47594.542448188498</v>
      </c>
      <c r="G3" s="48">
        <v>170099.780035406</v>
      </c>
      <c r="H3">
        <v>0.21863015031903399</v>
      </c>
    </row>
    <row r="4" spans="1:8" x14ac:dyDescent="0.15">
      <c r="A4" s="48">
        <v>3</v>
      </c>
      <c r="B4" s="48">
        <v>14</v>
      </c>
      <c r="C4" s="48">
        <v>166932</v>
      </c>
      <c r="D4" s="48">
        <v>232358.02469230801</v>
      </c>
      <c r="E4" s="48">
        <v>179459.70372734999</v>
      </c>
      <c r="F4" s="48">
        <v>52898.320964957296</v>
      </c>
      <c r="G4" s="48">
        <v>179459.70372734999</v>
      </c>
      <c r="H4">
        <v>0.227658679036397</v>
      </c>
    </row>
    <row r="5" spans="1:8" x14ac:dyDescent="0.15">
      <c r="A5" s="48">
        <v>4</v>
      </c>
      <c r="B5" s="48">
        <v>15</v>
      </c>
      <c r="C5" s="48">
        <v>16397</v>
      </c>
      <c r="D5" s="48">
        <v>129373.105299145</v>
      </c>
      <c r="E5" s="48">
        <v>112215.218002564</v>
      </c>
      <c r="F5" s="48">
        <v>17157.887296581201</v>
      </c>
      <c r="G5" s="48">
        <v>112215.218002564</v>
      </c>
      <c r="H5">
        <v>0.13262329335689599</v>
      </c>
    </row>
    <row r="6" spans="1:8" x14ac:dyDescent="0.15">
      <c r="A6" s="48">
        <v>5</v>
      </c>
      <c r="B6" s="48">
        <v>16</v>
      </c>
      <c r="C6" s="48">
        <v>5151</v>
      </c>
      <c r="D6" s="48">
        <v>220446.352954701</v>
      </c>
      <c r="E6" s="48">
        <v>194663.166659829</v>
      </c>
      <c r="F6" s="48">
        <v>25783.186294871801</v>
      </c>
      <c r="G6" s="48">
        <v>194663.166659829</v>
      </c>
      <c r="H6">
        <v>0.11695900589550701</v>
      </c>
    </row>
    <row r="7" spans="1:8" x14ac:dyDescent="0.15">
      <c r="A7" s="48">
        <v>6</v>
      </c>
      <c r="B7" s="48">
        <v>17</v>
      </c>
      <c r="C7" s="48">
        <v>41431</v>
      </c>
      <c r="D7" s="48">
        <v>522426.69495213701</v>
      </c>
      <c r="E7" s="48">
        <v>457922.02740683802</v>
      </c>
      <c r="F7" s="48">
        <v>64504.667545299097</v>
      </c>
      <c r="G7" s="48">
        <v>457922.02740683802</v>
      </c>
      <c r="H7">
        <v>0.123471231789197</v>
      </c>
    </row>
    <row r="8" spans="1:8" x14ac:dyDescent="0.15">
      <c r="A8" s="48">
        <v>7</v>
      </c>
      <c r="B8" s="48">
        <v>18</v>
      </c>
      <c r="C8" s="48">
        <v>37909</v>
      </c>
      <c r="D8" s="48">
        <v>168985.42754786299</v>
      </c>
      <c r="E8" s="48">
        <v>141362.88720427401</v>
      </c>
      <c r="F8" s="48">
        <v>27622.540343589699</v>
      </c>
      <c r="G8" s="48">
        <v>141362.88720427401</v>
      </c>
      <c r="H8">
        <v>0.16346107912628099</v>
      </c>
    </row>
    <row r="9" spans="1:8" x14ac:dyDescent="0.15">
      <c r="A9" s="48">
        <v>8</v>
      </c>
      <c r="B9" s="48">
        <v>19</v>
      </c>
      <c r="C9" s="48">
        <v>39147</v>
      </c>
      <c r="D9" s="48">
        <v>213460.000441026</v>
      </c>
      <c r="E9" s="48">
        <v>244341.32735213701</v>
      </c>
      <c r="F9" s="48">
        <v>-30881.3269111111</v>
      </c>
      <c r="G9" s="48">
        <v>244341.32735213701</v>
      </c>
      <c r="H9">
        <v>-0.144670321593309</v>
      </c>
    </row>
    <row r="10" spans="1:8" x14ac:dyDescent="0.15">
      <c r="A10" s="48">
        <v>9</v>
      </c>
      <c r="B10" s="48">
        <v>21</v>
      </c>
      <c r="C10" s="48">
        <v>213190</v>
      </c>
      <c r="D10" s="48">
        <v>925762.37049999996</v>
      </c>
      <c r="E10" s="48">
        <v>858729.65110000002</v>
      </c>
      <c r="F10" s="48">
        <v>67032.719400000002</v>
      </c>
      <c r="G10" s="48">
        <v>858729.65110000002</v>
      </c>
      <c r="H10">
        <v>7.2408127113436194E-2</v>
      </c>
    </row>
    <row r="11" spans="1:8" x14ac:dyDescent="0.15">
      <c r="A11" s="48">
        <v>10</v>
      </c>
      <c r="B11" s="48">
        <v>22</v>
      </c>
      <c r="C11" s="48">
        <v>36080</v>
      </c>
      <c r="D11" s="48">
        <v>596574.28227692295</v>
      </c>
      <c r="E11" s="48">
        <v>568979.42996153794</v>
      </c>
      <c r="F11" s="48">
        <v>27594.8523153846</v>
      </c>
      <c r="G11" s="48">
        <v>568979.42996153794</v>
      </c>
      <c r="H11">
        <v>4.6255517770669503E-2</v>
      </c>
    </row>
    <row r="12" spans="1:8" x14ac:dyDescent="0.15">
      <c r="A12" s="48">
        <v>11</v>
      </c>
      <c r="B12" s="48">
        <v>23</v>
      </c>
      <c r="C12" s="48">
        <v>368609.891</v>
      </c>
      <c r="D12" s="48">
        <v>2692758.5326145301</v>
      </c>
      <c r="E12" s="48">
        <v>2316180.7521094</v>
      </c>
      <c r="F12" s="48">
        <v>376577.78050512797</v>
      </c>
      <c r="G12" s="48">
        <v>2316180.7521094</v>
      </c>
      <c r="H12">
        <v>0.139848328746912</v>
      </c>
    </row>
    <row r="13" spans="1:8" x14ac:dyDescent="0.15">
      <c r="A13" s="48">
        <v>12</v>
      </c>
      <c r="B13" s="48">
        <v>24</v>
      </c>
      <c r="C13" s="48">
        <v>54317.42</v>
      </c>
      <c r="D13" s="48">
        <v>946644.36063504301</v>
      </c>
      <c r="E13" s="48">
        <v>837301.71993589704</v>
      </c>
      <c r="F13" s="48">
        <v>109342.64069914501</v>
      </c>
      <c r="G13" s="48">
        <v>837301.71993589704</v>
      </c>
      <c r="H13">
        <v>0.115505511093727</v>
      </c>
    </row>
    <row r="14" spans="1:8" x14ac:dyDescent="0.15">
      <c r="A14" s="48">
        <v>13</v>
      </c>
      <c r="B14" s="48">
        <v>25</v>
      </c>
      <c r="C14" s="48">
        <v>113918</v>
      </c>
      <c r="D14" s="48">
        <v>1293119.0075000001</v>
      </c>
      <c r="E14" s="48">
        <v>1229152.2405000001</v>
      </c>
      <c r="F14" s="48">
        <v>63966.767</v>
      </c>
      <c r="G14" s="48">
        <v>1229152.2405000001</v>
      </c>
      <c r="H14">
        <v>4.9467037936181603E-2</v>
      </c>
    </row>
    <row r="15" spans="1:8" x14ac:dyDescent="0.15">
      <c r="A15" s="48">
        <v>14</v>
      </c>
      <c r="B15" s="48">
        <v>26</v>
      </c>
      <c r="C15" s="48">
        <v>119117</v>
      </c>
      <c r="D15" s="48">
        <v>559423.62859770795</v>
      </c>
      <c r="E15" s="48">
        <v>488574.633123281</v>
      </c>
      <c r="F15" s="48">
        <v>70848.995474427007</v>
      </c>
      <c r="G15" s="48">
        <v>488574.633123281</v>
      </c>
      <c r="H15">
        <v>0.12664641222256201</v>
      </c>
    </row>
    <row r="16" spans="1:8" x14ac:dyDescent="0.15">
      <c r="A16" s="48">
        <v>15</v>
      </c>
      <c r="B16" s="48">
        <v>27</v>
      </c>
      <c r="C16" s="48">
        <v>251725.65100000001</v>
      </c>
      <c r="D16" s="48">
        <v>1756162.6592999999</v>
      </c>
      <c r="E16" s="48">
        <v>1897099.8744999999</v>
      </c>
      <c r="F16" s="48">
        <v>-140937.21520000001</v>
      </c>
      <c r="G16" s="48">
        <v>1897099.8744999999</v>
      </c>
      <c r="H16">
        <v>-8.0252939244350605E-2</v>
      </c>
    </row>
    <row r="17" spans="1:8" x14ac:dyDescent="0.15">
      <c r="A17" s="48">
        <v>16</v>
      </c>
      <c r="B17" s="48">
        <v>29</v>
      </c>
      <c r="C17" s="48">
        <v>291141</v>
      </c>
      <c r="D17" s="48">
        <v>3444164.2932948698</v>
      </c>
      <c r="E17" s="48">
        <v>3245735.8603606801</v>
      </c>
      <c r="F17" s="48">
        <v>198428.43293418799</v>
      </c>
      <c r="G17" s="48">
        <v>3245735.8603606801</v>
      </c>
      <c r="H17">
        <v>5.7612940625535798E-2</v>
      </c>
    </row>
    <row r="18" spans="1:8" x14ac:dyDescent="0.15">
      <c r="A18" s="48">
        <v>17</v>
      </c>
      <c r="B18" s="48">
        <v>31</v>
      </c>
      <c r="C18" s="48">
        <v>65352.561999999998</v>
      </c>
      <c r="D18" s="48">
        <v>340597.18214759103</v>
      </c>
      <c r="E18" s="48">
        <v>660781.82817315904</v>
      </c>
      <c r="F18" s="48">
        <v>-320184.64602556801</v>
      </c>
      <c r="G18" s="48">
        <v>660781.82817315904</v>
      </c>
      <c r="H18">
        <v>-0.94006839400926701</v>
      </c>
    </row>
    <row r="19" spans="1:8" x14ac:dyDescent="0.15">
      <c r="A19" s="48">
        <v>18</v>
      </c>
      <c r="B19" s="48">
        <v>32</v>
      </c>
      <c r="C19" s="48">
        <v>18321.421999999999</v>
      </c>
      <c r="D19" s="48">
        <v>317461.38860252599</v>
      </c>
      <c r="E19" s="48">
        <v>283647.25949526002</v>
      </c>
      <c r="F19" s="48">
        <v>33814.129107266403</v>
      </c>
      <c r="G19" s="48">
        <v>283647.25949526002</v>
      </c>
      <c r="H19">
        <v>0.106514147298722</v>
      </c>
    </row>
    <row r="20" spans="1:8" x14ac:dyDescent="0.15">
      <c r="A20" s="48">
        <v>19</v>
      </c>
      <c r="B20" s="48">
        <v>33</v>
      </c>
      <c r="C20" s="48">
        <v>45328.455999999998</v>
      </c>
      <c r="D20" s="48">
        <v>598789.02565360395</v>
      </c>
      <c r="E20" s="48">
        <v>464158.56055928301</v>
      </c>
      <c r="F20" s="48">
        <v>134630.465094321</v>
      </c>
      <c r="G20" s="48">
        <v>464158.56055928301</v>
      </c>
      <c r="H20">
        <v>0.224837896698868</v>
      </c>
    </row>
    <row r="21" spans="1:8" x14ac:dyDescent="0.15">
      <c r="A21" s="48">
        <v>20</v>
      </c>
      <c r="B21" s="48">
        <v>34</v>
      </c>
      <c r="C21" s="48">
        <v>66162.494999999995</v>
      </c>
      <c r="D21" s="48">
        <v>367406.47348195303</v>
      </c>
      <c r="E21" s="48">
        <v>264236.26973766502</v>
      </c>
      <c r="F21" s="48">
        <v>103170.203744288</v>
      </c>
      <c r="G21" s="48">
        <v>264236.26973766502</v>
      </c>
      <c r="H21">
        <v>0.28080671188651601</v>
      </c>
    </row>
    <row r="22" spans="1:8" x14ac:dyDescent="0.15">
      <c r="A22" s="48">
        <v>21</v>
      </c>
      <c r="B22" s="48">
        <v>35</v>
      </c>
      <c r="C22" s="48">
        <v>40219.478999999999</v>
      </c>
      <c r="D22" s="48">
        <v>913087.72481769905</v>
      </c>
      <c r="E22" s="48">
        <v>812099.84499692405</v>
      </c>
      <c r="F22" s="48">
        <v>100987.87982077499</v>
      </c>
      <c r="G22" s="48">
        <v>812099.84499692405</v>
      </c>
      <c r="H22">
        <v>0.11060041338408901</v>
      </c>
    </row>
    <row r="23" spans="1:8" x14ac:dyDescent="0.15">
      <c r="A23" s="48">
        <v>22</v>
      </c>
      <c r="B23" s="48">
        <v>36</v>
      </c>
      <c r="C23" s="48">
        <v>137692.264</v>
      </c>
      <c r="D23" s="48">
        <v>798597.47970796505</v>
      </c>
      <c r="E23" s="48">
        <v>649616.23032884102</v>
      </c>
      <c r="F23" s="48">
        <v>148981.24937912301</v>
      </c>
      <c r="G23" s="48">
        <v>649616.23032884102</v>
      </c>
      <c r="H23">
        <v>0.18655361826787101</v>
      </c>
    </row>
    <row r="24" spans="1:8" x14ac:dyDescent="0.15">
      <c r="A24" s="48">
        <v>23</v>
      </c>
      <c r="B24" s="48">
        <v>37</v>
      </c>
      <c r="C24" s="48">
        <v>131355.19399999999</v>
      </c>
      <c r="D24" s="48">
        <v>1323077.27700973</v>
      </c>
      <c r="E24" s="48">
        <v>1121081.5834075001</v>
      </c>
      <c r="F24" s="48">
        <v>201995.69360223899</v>
      </c>
      <c r="G24" s="48">
        <v>1121081.5834075001</v>
      </c>
      <c r="H24">
        <v>0.152671122928485</v>
      </c>
    </row>
    <row r="25" spans="1:8" x14ac:dyDescent="0.15">
      <c r="A25" s="48">
        <v>24</v>
      </c>
      <c r="B25" s="48">
        <v>38</v>
      </c>
      <c r="C25" s="48">
        <v>192098.25700000001</v>
      </c>
      <c r="D25" s="48">
        <v>922754.31666017696</v>
      </c>
      <c r="E25" s="48">
        <v>865295.83601415902</v>
      </c>
      <c r="F25" s="48">
        <v>57458.480646017699</v>
      </c>
      <c r="G25" s="48">
        <v>865295.83601415902</v>
      </c>
      <c r="H25">
        <v>6.2268449584699098E-2</v>
      </c>
    </row>
    <row r="26" spans="1:8" x14ac:dyDescent="0.15">
      <c r="A26" s="48">
        <v>25</v>
      </c>
      <c r="B26" s="48">
        <v>39</v>
      </c>
      <c r="C26" s="48">
        <v>148560.41200000001</v>
      </c>
      <c r="D26" s="48">
        <v>198851.60719201999</v>
      </c>
      <c r="E26" s="48">
        <v>148361.010370567</v>
      </c>
      <c r="F26" s="48">
        <v>50490.596821453699</v>
      </c>
      <c r="G26" s="48">
        <v>148361.010370567</v>
      </c>
      <c r="H26">
        <v>0.25391093154554001</v>
      </c>
    </row>
    <row r="27" spans="1:8" x14ac:dyDescent="0.15">
      <c r="A27" s="48">
        <v>26</v>
      </c>
      <c r="B27" s="48">
        <v>40</v>
      </c>
      <c r="C27" s="48">
        <v>8</v>
      </c>
      <c r="D27" s="48">
        <v>30.769400000000001</v>
      </c>
      <c r="E27" s="48">
        <v>24.778099999999998</v>
      </c>
      <c r="F27" s="48">
        <v>5.9912999999999998</v>
      </c>
      <c r="G27" s="48">
        <v>24.778099999999998</v>
      </c>
      <c r="H27">
        <v>0.19471617906101499</v>
      </c>
    </row>
    <row r="28" spans="1:8" x14ac:dyDescent="0.15">
      <c r="A28" s="48">
        <v>27</v>
      </c>
      <c r="B28" s="48">
        <v>42</v>
      </c>
      <c r="C28" s="48">
        <v>6734.9089999999997</v>
      </c>
      <c r="D28" s="48">
        <v>120938.66740000001</v>
      </c>
      <c r="E28" s="48">
        <v>107386.8649</v>
      </c>
      <c r="F28" s="48">
        <v>13551.8025</v>
      </c>
      <c r="G28" s="48">
        <v>107386.8649</v>
      </c>
      <c r="H28">
        <v>0.11205516640247</v>
      </c>
    </row>
    <row r="29" spans="1:8" x14ac:dyDescent="0.15">
      <c r="A29" s="48">
        <v>28</v>
      </c>
      <c r="B29" s="48">
        <v>75</v>
      </c>
      <c r="C29" s="48">
        <v>683</v>
      </c>
      <c r="D29" s="48">
        <v>415512.39316239301</v>
      </c>
      <c r="E29" s="48">
        <v>387563.58974358998</v>
      </c>
      <c r="F29" s="48">
        <v>27948.8034188034</v>
      </c>
      <c r="G29" s="48">
        <v>387563.58974358998</v>
      </c>
      <c r="H29">
        <v>6.7263465250915602E-2</v>
      </c>
    </row>
    <row r="30" spans="1:8" x14ac:dyDescent="0.15">
      <c r="A30" s="48">
        <v>29</v>
      </c>
      <c r="B30" s="48">
        <v>76</v>
      </c>
      <c r="C30" s="48">
        <v>3382</v>
      </c>
      <c r="D30" s="48">
        <v>636268.82574017101</v>
      </c>
      <c r="E30" s="48">
        <v>592646.71835042699</v>
      </c>
      <c r="F30" s="48">
        <v>43622.1073897436</v>
      </c>
      <c r="G30" s="48">
        <v>592646.71835042699</v>
      </c>
      <c r="H30">
        <v>6.8559240410683397E-2</v>
      </c>
    </row>
    <row r="31" spans="1:8" x14ac:dyDescent="0.15">
      <c r="A31" s="48">
        <v>30</v>
      </c>
      <c r="B31" s="48">
        <v>99</v>
      </c>
      <c r="C31" s="48">
        <v>51</v>
      </c>
      <c r="D31" s="48">
        <v>33562.699493230502</v>
      </c>
      <c r="E31" s="48">
        <v>28763.229521216199</v>
      </c>
      <c r="F31" s="48">
        <v>4799.4699720142198</v>
      </c>
      <c r="G31" s="48">
        <v>28763.229521216199</v>
      </c>
      <c r="H31">
        <v>0.14300011752577499</v>
      </c>
    </row>
    <row r="32" spans="1:8" x14ac:dyDescent="0.15">
      <c r="A32" s="46"/>
      <c r="B32" s="46"/>
      <c r="C32" s="46"/>
      <c r="D32" s="46"/>
      <c r="E32" s="46"/>
      <c r="F32" s="46"/>
      <c r="G32" s="46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2014-05-19T06:31:58Z</dcterms:modified>
</cp:coreProperties>
</file>