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BG_Ksl\Work paper\Diff check\2014-03-03\"/>
    </mc:Choice>
  </mc:AlternateContent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F4" i="2"/>
  <c r="J4" i="2"/>
  <c r="E5" i="2"/>
  <c r="F5" i="2"/>
  <c r="J5" i="2"/>
  <c r="E6" i="2"/>
  <c r="F6" i="2"/>
  <c r="J6" i="2"/>
  <c r="E7" i="2"/>
  <c r="F7" i="2"/>
  <c r="J7" i="2"/>
  <c r="E8" i="2"/>
  <c r="F8" i="2"/>
  <c r="J8" i="2"/>
  <c r="E9" i="2"/>
  <c r="F9" i="2"/>
  <c r="J9" i="2"/>
  <c r="E10" i="2"/>
  <c r="F10" i="2"/>
  <c r="J10" i="2"/>
  <c r="E11" i="2"/>
  <c r="F11" i="2"/>
  <c r="J11" i="2"/>
  <c r="E12" i="2"/>
  <c r="F12" i="2"/>
  <c r="J12" i="2"/>
  <c r="E13" i="2"/>
  <c r="F13" i="2"/>
  <c r="J13" i="2"/>
  <c r="E14" i="2"/>
  <c r="F14" i="2"/>
  <c r="J14" i="2"/>
  <c r="E15" i="2"/>
  <c r="F15" i="2"/>
  <c r="J15" i="2"/>
  <c r="E16" i="2"/>
  <c r="F16" i="2"/>
  <c r="J16" i="2"/>
  <c r="E17" i="2"/>
  <c r="F17" i="2"/>
  <c r="J17" i="2"/>
  <c r="E18" i="2"/>
  <c r="F18" i="2"/>
  <c r="J18" i="2"/>
  <c r="E19" i="2"/>
  <c r="F19" i="2"/>
  <c r="J19" i="2"/>
  <c r="E20" i="2"/>
  <c r="F20" i="2"/>
  <c r="J20" i="2"/>
  <c r="E21" i="2"/>
  <c r="F21" i="2"/>
  <c r="J21" i="2"/>
  <c r="E22" i="2"/>
  <c r="F22" i="2"/>
  <c r="J22" i="2"/>
  <c r="E23" i="2"/>
  <c r="F23" i="2"/>
  <c r="J23" i="2"/>
  <c r="E24" i="2"/>
  <c r="F24" i="2"/>
  <c r="J24" i="2"/>
  <c r="E25" i="2"/>
  <c r="F25" i="2"/>
  <c r="J25" i="2"/>
  <c r="E26" i="2"/>
  <c r="F26" i="2"/>
  <c r="J26" i="2"/>
  <c r="E27" i="2"/>
  <c r="F27" i="2"/>
  <c r="J27" i="2"/>
  <c r="E28" i="2"/>
  <c r="F28" i="2"/>
  <c r="J28" i="2"/>
  <c r="E29" i="2"/>
  <c r="F29" i="2"/>
  <c r="J29" i="2"/>
  <c r="E30" i="2"/>
  <c r="K30" i="2" s="1"/>
  <c r="F30" i="2"/>
  <c r="E31" i="2"/>
  <c r="F31" i="2"/>
  <c r="J31" i="2"/>
  <c r="E32" i="2"/>
  <c r="K32" i="2" s="1"/>
  <c r="F32" i="2"/>
  <c r="E33" i="2"/>
  <c r="K33" i="2" s="1"/>
  <c r="F33" i="2"/>
  <c r="E34" i="2"/>
  <c r="K34" i="2" s="1"/>
  <c r="F34" i="2"/>
  <c r="E35" i="2"/>
  <c r="F35" i="2"/>
  <c r="J35" i="2"/>
  <c r="E36" i="2"/>
  <c r="F36" i="2"/>
  <c r="J36" i="2"/>
  <c r="E37" i="2"/>
  <c r="K37" i="2" s="1"/>
  <c r="F37" i="2"/>
  <c r="E38" i="2"/>
  <c r="K38" i="2" s="1"/>
  <c r="F38" i="2"/>
  <c r="E39" i="2"/>
  <c r="F39" i="2"/>
  <c r="J39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1" i="2"/>
  <c r="I35" i="2"/>
  <c r="I36" i="2"/>
  <c r="I39" i="2"/>
  <c r="A4" i="2"/>
  <c r="H30" i="2"/>
  <c r="H31" i="2"/>
  <c r="H32" i="2"/>
  <c r="H33" i="2"/>
  <c r="H34" i="2"/>
  <c r="H35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5" i="2" l="1"/>
  <c r="K7" i="2"/>
  <c r="K39" i="2"/>
  <c r="G19" i="2"/>
  <c r="L19" i="2" s="1"/>
  <c r="G11" i="2"/>
  <c r="G38" i="2"/>
  <c r="L38" i="2" s="1"/>
  <c r="G7" i="2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G39" i="2"/>
  <c r="L39" i="2" s="1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32" i="2"/>
  <c r="L32" i="2" s="1"/>
  <c r="G29" i="2"/>
  <c r="L29" i="2" s="1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34" i="2"/>
  <c r="L34" i="2" s="1"/>
  <c r="G33" i="2"/>
  <c r="L33" i="2" s="1"/>
  <c r="G31" i="2"/>
  <c r="L31" i="2" s="1"/>
  <c r="G30" i="2"/>
  <c r="L30" i="2" s="1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37" i="2"/>
  <c r="L37" i="2" s="1"/>
  <c r="G35" i="2"/>
  <c r="L35" i="2" s="1"/>
  <c r="G28" i="2"/>
  <c r="L28" i="2" s="1"/>
  <c r="G24" i="2"/>
  <c r="L24" i="2" s="1"/>
  <c r="G20" i="2"/>
  <c r="L20" i="2" s="1"/>
  <c r="G16" i="2"/>
  <c r="L16" i="2" s="1"/>
  <c r="G12" i="2"/>
  <c r="L12" i="2" s="1"/>
  <c r="L11" i="2"/>
  <c r="G8" i="2"/>
  <c r="L8" i="2" s="1"/>
  <c r="L7" i="2"/>
  <c r="J3" i="2"/>
  <c r="G3" i="2"/>
  <c r="G36" i="2"/>
  <c r="L36" i="2" s="1"/>
  <c r="I3" i="2"/>
  <c r="K3" i="2" s="1"/>
  <c r="L3" i="2" l="1"/>
</calcChain>
</file>

<file path=xl/sharedStrings.xml><?xml version="1.0" encoding="utf-8"?>
<sst xmlns="http://schemas.openxmlformats.org/spreadsheetml/2006/main" count="144" uniqueCount="102">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</sst>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%&quot;"/>
    <numFmt numFmtId="165" formatCode="0.00_ "/>
  </numFmts>
  <fonts count="3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u/>
      <sz val="8"/>
      <color rgb="FF0000FF"/>
      <name val="Calibri"/>
      <family val="2"/>
      <scheme val="minor"/>
    </font>
    <font>
      <u/>
      <sz val="8"/>
      <color rgb="FF800080"/>
      <name val="Calibri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Calibri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b/>
      <sz val="9"/>
      <color indexed="64"/>
      <name val="宋体"/>
      <family val="3"/>
      <charset val="134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65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65" fontId="20" fillId="36" borderId="18" xfId="0" applyNumberFormat="1" applyFont="1" applyFill="1" applyBorder="1" applyAlignment="1">
      <alignment horizontal="center" vertical="center"/>
    </xf>
    <xf numFmtId="165" fontId="20" fillId="37" borderId="18" xfId="0" applyNumberFormat="1" applyFont="1" applyFill="1" applyBorder="1" applyAlignment="1">
      <alignment horizontal="center" vertical="center"/>
    </xf>
    <xf numFmtId="165" fontId="25" fillId="0" borderId="18" xfId="0" applyNumberFormat="1" applyFont="1" applyBorder="1">
      <alignment vertical="center"/>
    </xf>
    <xf numFmtId="165" fontId="20" fillId="36" borderId="18" xfId="0" applyNumberFormat="1" applyFont="1" applyFill="1" applyBorder="1">
      <alignment vertical="center"/>
    </xf>
    <xf numFmtId="165" fontId="20" fillId="37" borderId="18" xfId="0" applyNumberFormat="1" applyFont="1" applyFill="1" applyBorder="1">
      <alignment vertical="center"/>
    </xf>
    <xf numFmtId="165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64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26" fillId="0" borderId="0" xfId="0" applyFont="1" applyAlignment="1">
      <alignment horizontal="left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4" fontId="22" fillId="34" borderId="10" xfId="0" applyNumberFormat="1" applyFont="1" applyFill="1" applyBorder="1" applyAlignment="1">
      <alignment horizontal="right" vertical="top" wrapText="1"/>
    </xf>
    <xf numFmtId="164" fontId="22" fillId="34" borderId="10" xfId="0" applyNumberFormat="1" applyFont="1" applyFill="1" applyBorder="1" applyAlignment="1">
      <alignment horizontal="right" vertical="top" wrapText="1"/>
    </xf>
    <xf numFmtId="164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64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64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64" fontId="21" fillId="35" borderId="13" xfId="0" applyNumberFormat="1" applyFont="1" applyFill="1" applyBorder="1" applyAlignment="1">
      <alignment horizontal="right" vertical="top" wrapText="1"/>
    </xf>
    <xf numFmtId="164" fontId="21" fillId="35" borderId="20" xfId="0" applyNumberFormat="1" applyFont="1" applyFill="1" applyBorder="1" applyAlignment="1">
      <alignment horizontal="right" vertical="top" wrapText="1"/>
    </xf>
    <xf numFmtId="0" fontId="29" fillId="0" borderId="0" xfId="0" applyNumberFormat="1" applyFont="1" applyAlignment="1"/>
    <xf numFmtId="0" fontId="20" fillId="0" borderId="0" xfId="0" applyFont="1" applyAlignment="1"/>
    <xf numFmtId="0" fontId="27" fillId="0" borderId="19" xfId="0" applyFont="1" applyBorder="1" applyAlignment="1">
      <alignment horizontal="left" wrapText="1"/>
    </xf>
    <xf numFmtId="0" fontId="20" fillId="0" borderId="11" xfId="0" applyFont="1" applyBorder="1" applyAlignment="1">
      <alignment horizontal="right" wrapText="1"/>
    </xf>
    <xf numFmtId="49" fontId="21" fillId="33" borderId="10" xfId="0" applyNumberFormat="1" applyFont="1" applyFill="1" applyBorder="1" applyAlignment="1">
      <alignment wrapText="1"/>
    </xf>
    <xf numFmtId="49" fontId="21" fillId="33" borderId="12" xfId="0" applyNumberFormat="1" applyFont="1" applyFill="1" applyBorder="1" applyAlignment="1">
      <alignment wrapText="1"/>
    </xf>
    <xf numFmtId="0" fontId="21" fillId="33" borderId="10" xfId="0" applyFont="1" applyFill="1" applyBorder="1" applyAlignment="1">
      <alignment wrapText="1"/>
    </xf>
    <xf numFmtId="0" fontId="21" fillId="33" borderId="12" xfId="0" applyFont="1" applyFill="1" applyBorder="1" applyAlignment="1">
      <alignment wrapText="1"/>
    </xf>
    <xf numFmtId="0" fontId="31" fillId="0" borderId="0" xfId="44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wrapText="1"/>
    </xf>
    <xf numFmtId="0" fontId="21" fillId="33" borderId="13" xfId="0" applyFont="1" applyFill="1" applyBorder="1" applyAlignment="1">
      <alignment wrapText="1"/>
    </xf>
    <xf numFmtId="0" fontId="21" fillId="33" borderId="15" xfId="0" applyFont="1" applyFill="1" applyBorder="1" applyAlignment="1">
      <alignment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wrapText="1"/>
    </xf>
    <xf numFmtId="14" fontId="21" fillId="33" borderId="16" xfId="0" applyNumberFormat="1" applyFont="1" applyFill="1" applyBorder="1" applyAlignment="1">
      <alignment wrapText="1"/>
    </xf>
    <xf numFmtId="14" fontId="21" fillId="33" borderId="17" xfId="0" applyNumberFormat="1" applyFont="1" applyFill="1" applyBorder="1" applyAlignment="1">
      <alignment wrapText="1"/>
    </xf>
    <xf numFmtId="0" fontId="30" fillId="0" borderId="0" xfId="44" applyNumberFormat="1" applyFont="1"/>
    <xf numFmtId="0" fontId="31" fillId="0" borderId="0" xfId="44" applyNumberFormat="1" applyFont="1"/>
  </cellXfs>
  <cellStyles count="45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593374f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28d9b06713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2de2077f2" TargetMode="External"/><Relationship Id="rId108" Type="http://schemas.openxmlformats.org/officeDocument/2006/relationships/image" Target="cid:85933774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54" Type="http://schemas.openxmlformats.org/officeDocument/2006/relationships/image" Target="cid:e1e57b1713" TargetMode="External"/><Relationship Id="rId62" Type="http://schemas.openxmlformats.org/officeDocument/2006/relationships/image" Target="cid:f4562042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479648c913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de215632" TargetMode="External"/><Relationship Id="rId101" Type="http://schemas.openxmlformats.org/officeDocument/2006/relationships/hyperlink" Target="cid:28d9b03f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548af2" TargetMode="External"/><Relationship Id="rId104" Type="http://schemas.openxmlformats.org/officeDocument/2006/relationships/image" Target="cid:2de207a213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de2158013" TargetMode="External"/><Relationship Id="rId105" Type="http://schemas.openxmlformats.org/officeDocument/2006/relationships/hyperlink" Target="cid:479648a82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548b1813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548b18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de2158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28d9b067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2de207a2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166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479648c9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6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38100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5933774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59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" sqref="K3"/>
    </sheetView>
  </sheetViews>
  <sheetFormatPr defaultColWidth="9" defaultRowHeight="11.25"/>
  <cols>
    <col min="1" max="1" width="7.7109375" style="1" customWidth="1"/>
    <col min="2" max="2" width="3" style="4" bestFit="1" customWidth="1"/>
    <col min="3" max="4" width="9" style="1"/>
    <col min="5" max="5" width="10.42578125" style="1" bestFit="1" customWidth="1"/>
    <col min="6" max="6" width="12.28515625" style="26" bestFit="1" customWidth="1"/>
    <col min="7" max="7" width="10.42578125" style="1" bestFit="1" customWidth="1"/>
    <col min="8" max="8" width="9" style="26"/>
    <col min="9" max="9" width="12.5703125" style="2" customWidth="1"/>
    <col min="10" max="10" width="12.42578125" style="2" customWidth="1"/>
    <col min="11" max="12" width="9.7109375" style="2" bestFit="1" customWidth="1"/>
    <col min="13" max="16384" width="9" style="1"/>
  </cols>
  <sheetData>
    <row r="1" spans="1:12" ht="21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55" t="s">
        <v>4</v>
      </c>
      <c r="D2" s="55"/>
      <c r="E2" s="13"/>
      <c r="F2" s="24"/>
      <c r="G2" s="14"/>
      <c r="H2" s="24"/>
      <c r="I2" s="20"/>
      <c r="J2" s="21"/>
      <c r="K2" s="22"/>
      <c r="L2" s="22"/>
    </row>
    <row r="3" spans="1:12">
      <c r="A3" s="56" t="s">
        <v>5</v>
      </c>
      <c r="B3" s="56"/>
      <c r="C3" s="56"/>
      <c r="D3" s="56"/>
      <c r="E3" s="15">
        <f>RA!D7</f>
        <v>21446996.379900001</v>
      </c>
      <c r="F3" s="25">
        <f>RA!I7</f>
        <v>1925998.6106</v>
      </c>
      <c r="G3" s="16">
        <f>E3-F3</f>
        <v>19520997.769300003</v>
      </c>
      <c r="H3" s="27">
        <f>RA!J7</f>
        <v>8.9802719993231008</v>
      </c>
      <c r="I3" s="20">
        <f>SUM(I4:I39)</f>
        <v>21447001.733557601</v>
      </c>
      <c r="J3" s="21">
        <f>SUM(J4:J39)</f>
        <v>19520997.756343868</v>
      </c>
      <c r="K3" s="22">
        <f>E3-I3</f>
        <v>-5.3536575995385647</v>
      </c>
      <c r="L3" s="22">
        <f>G3-J3</f>
        <v>1.2956134974956512E-2</v>
      </c>
    </row>
    <row r="4" spans="1:12">
      <c r="A4" s="57">
        <f>RA!A8</f>
        <v>41700</v>
      </c>
      <c r="B4" s="12">
        <v>12</v>
      </c>
      <c r="C4" s="54" t="s">
        <v>6</v>
      </c>
      <c r="D4" s="54"/>
      <c r="E4" s="15">
        <f>RA!D8</f>
        <v>1066972.1602</v>
      </c>
      <c r="F4" s="25">
        <f>RA!I8</f>
        <v>-74947.990900000004</v>
      </c>
      <c r="G4" s="16">
        <f t="shared" ref="G4:G39" si="0">E4-F4</f>
        <v>1141920.1511000001</v>
      </c>
      <c r="H4" s="27">
        <f>RA!J8</f>
        <v>-7.0243623681756899</v>
      </c>
      <c r="I4" s="20">
        <f>VLOOKUP(B4,RMS!B:D,3,FALSE)</f>
        <v>1066973.30627949</v>
      </c>
      <c r="J4" s="21">
        <f>VLOOKUP(B4,RMS!B:E,4,FALSE)</f>
        <v>1141920.1586786299</v>
      </c>
      <c r="K4" s="22">
        <f t="shared" ref="K4:K39" si="1">E4-I4</f>
        <v>-1.1460794899612665</v>
      </c>
      <c r="L4" s="22">
        <f t="shared" ref="L4:L39" si="2">G4-J4</f>
        <v>-7.5786297675222158E-3</v>
      </c>
    </row>
    <row r="5" spans="1:12">
      <c r="A5" s="57"/>
      <c r="B5" s="12">
        <v>13</v>
      </c>
      <c r="C5" s="54" t="s">
        <v>7</v>
      </c>
      <c r="D5" s="54"/>
      <c r="E5" s="15">
        <f>RA!D9</f>
        <v>200020.27280000001</v>
      </c>
      <c r="F5" s="25">
        <f>RA!I9</f>
        <v>42862.559699999998</v>
      </c>
      <c r="G5" s="16">
        <f t="shared" si="0"/>
        <v>157157.71309999999</v>
      </c>
      <c r="H5" s="27">
        <f>RA!J9</f>
        <v>21.4291077099261</v>
      </c>
      <c r="I5" s="20">
        <f>VLOOKUP(B5,RMS!B:D,3,FALSE)</f>
        <v>200020.333370721</v>
      </c>
      <c r="J5" s="21">
        <f>VLOOKUP(B5,RMS!B:E,4,FALSE)</f>
        <v>157157.701975312</v>
      </c>
      <c r="K5" s="22">
        <f t="shared" si="1"/>
        <v>-6.0570720990654081E-2</v>
      </c>
      <c r="L5" s="22">
        <f t="shared" si="2"/>
        <v>1.1124687996925786E-2</v>
      </c>
    </row>
    <row r="6" spans="1:12">
      <c r="A6" s="57"/>
      <c r="B6" s="12">
        <v>14</v>
      </c>
      <c r="C6" s="54" t="s">
        <v>8</v>
      </c>
      <c r="D6" s="54"/>
      <c r="E6" s="15">
        <f>RA!D10</f>
        <v>225211.42550000001</v>
      </c>
      <c r="F6" s="25">
        <f>RA!I10</f>
        <v>49726.8554</v>
      </c>
      <c r="G6" s="16">
        <f t="shared" si="0"/>
        <v>175484.57010000001</v>
      </c>
      <c r="H6" s="27">
        <f>RA!J10</f>
        <v>22.080076661119499</v>
      </c>
      <c r="I6" s="20">
        <f>VLOOKUP(B6,RMS!B:D,3,FALSE)</f>
        <v>225214.17119059799</v>
      </c>
      <c r="J6" s="21">
        <f>VLOOKUP(B6,RMS!B:E,4,FALSE)</f>
        <v>175484.569177778</v>
      </c>
      <c r="K6" s="22">
        <f t="shared" si="1"/>
        <v>-2.7456905979779549</v>
      </c>
      <c r="L6" s="22">
        <f t="shared" si="2"/>
        <v>9.2222201055847108E-4</v>
      </c>
    </row>
    <row r="7" spans="1:12">
      <c r="A7" s="57"/>
      <c r="B7" s="12">
        <v>15</v>
      </c>
      <c r="C7" s="54" t="s">
        <v>9</v>
      </c>
      <c r="D7" s="54"/>
      <c r="E7" s="15">
        <f>RA!D11</f>
        <v>102909.1814</v>
      </c>
      <c r="F7" s="25">
        <f>RA!I11</f>
        <v>18539.872500000001</v>
      </c>
      <c r="G7" s="16">
        <f t="shared" si="0"/>
        <v>84369.308900000004</v>
      </c>
      <c r="H7" s="27">
        <f>RA!J11</f>
        <v>18.015761322536399</v>
      </c>
      <c r="I7" s="20">
        <f>VLOOKUP(B7,RMS!B:D,3,FALSE)</f>
        <v>102909.234165812</v>
      </c>
      <c r="J7" s="21">
        <f>VLOOKUP(B7,RMS!B:E,4,FALSE)</f>
        <v>84369.308986324802</v>
      </c>
      <c r="K7" s="22">
        <f t="shared" si="1"/>
        <v>-5.2765811997232959E-2</v>
      </c>
      <c r="L7" s="22">
        <f t="shared" si="2"/>
        <v>-8.6324798758141696E-5</v>
      </c>
    </row>
    <row r="8" spans="1:12">
      <c r="A8" s="57"/>
      <c r="B8" s="12">
        <v>16</v>
      </c>
      <c r="C8" s="54" t="s">
        <v>10</v>
      </c>
      <c r="D8" s="54"/>
      <c r="E8" s="15">
        <f>RA!D12</f>
        <v>226817.2764</v>
      </c>
      <c r="F8" s="25">
        <f>RA!I12</f>
        <v>46209.945399999997</v>
      </c>
      <c r="G8" s="16">
        <f t="shared" si="0"/>
        <v>180607.33100000001</v>
      </c>
      <c r="H8" s="27">
        <f>RA!J12</f>
        <v>20.373203546676599</v>
      </c>
      <c r="I8" s="20">
        <f>VLOOKUP(B8,RMS!B:D,3,FALSE)</f>
        <v>226817.30059145301</v>
      </c>
      <c r="J8" s="21">
        <f>VLOOKUP(B8,RMS!B:E,4,FALSE)</f>
        <v>180607.331565812</v>
      </c>
      <c r="K8" s="22">
        <f t="shared" si="1"/>
        <v>-2.4191453005187213E-2</v>
      </c>
      <c r="L8" s="22">
        <f t="shared" si="2"/>
        <v>-5.6581199169158936E-4</v>
      </c>
    </row>
    <row r="9" spans="1:12">
      <c r="A9" s="57"/>
      <c r="B9" s="12">
        <v>17</v>
      </c>
      <c r="C9" s="54" t="s">
        <v>11</v>
      </c>
      <c r="D9" s="54"/>
      <c r="E9" s="15">
        <f>RA!D13</f>
        <v>515994.37219999998</v>
      </c>
      <c r="F9" s="25">
        <f>RA!I13</f>
        <v>65060.460299999999</v>
      </c>
      <c r="G9" s="16">
        <f t="shared" si="0"/>
        <v>450933.91190000001</v>
      </c>
      <c r="H9" s="27">
        <f>RA!J13</f>
        <v>12.608753855707301</v>
      </c>
      <c r="I9" s="20">
        <f>VLOOKUP(B9,RMS!B:D,3,FALSE)</f>
        <v>515994.601349573</v>
      </c>
      <c r="J9" s="21">
        <f>VLOOKUP(B9,RMS!B:E,4,FALSE)</f>
        <v>450933.91267606802</v>
      </c>
      <c r="K9" s="22">
        <f t="shared" si="1"/>
        <v>-0.22914957301691175</v>
      </c>
      <c r="L9" s="22">
        <f t="shared" si="2"/>
        <v>-7.7606801642104983E-4</v>
      </c>
    </row>
    <row r="10" spans="1:12">
      <c r="A10" s="57"/>
      <c r="B10" s="12">
        <v>18</v>
      </c>
      <c r="C10" s="54" t="s">
        <v>12</v>
      </c>
      <c r="D10" s="54"/>
      <c r="E10" s="15">
        <f>RA!D14</f>
        <v>188723.5091</v>
      </c>
      <c r="F10" s="25">
        <f>RA!I14</f>
        <v>31362.5628</v>
      </c>
      <c r="G10" s="16">
        <f t="shared" si="0"/>
        <v>157360.94630000001</v>
      </c>
      <c r="H10" s="27">
        <f>RA!J14</f>
        <v>16.618259669695799</v>
      </c>
      <c r="I10" s="20">
        <f>VLOOKUP(B10,RMS!B:D,3,FALSE)</f>
        <v>188723.509045299</v>
      </c>
      <c r="J10" s="21">
        <f>VLOOKUP(B10,RMS!B:E,4,FALSE)</f>
        <v>157360.945109402</v>
      </c>
      <c r="K10" s="22">
        <f t="shared" si="1"/>
        <v>5.4700998589396477E-5</v>
      </c>
      <c r="L10" s="22">
        <f t="shared" si="2"/>
        <v>1.1905980063602328E-3</v>
      </c>
    </row>
    <row r="11" spans="1:12">
      <c r="A11" s="57"/>
      <c r="B11" s="12">
        <v>19</v>
      </c>
      <c r="C11" s="54" t="s">
        <v>13</v>
      </c>
      <c r="D11" s="54"/>
      <c r="E11" s="15">
        <f>RA!D15</f>
        <v>186791.55650000001</v>
      </c>
      <c r="F11" s="25">
        <f>RA!I15</f>
        <v>-21176.109400000001</v>
      </c>
      <c r="G11" s="16">
        <f t="shared" si="0"/>
        <v>207967.66590000002</v>
      </c>
      <c r="H11" s="27">
        <f>RA!J15</f>
        <v>-11.3367594321642</v>
      </c>
      <c r="I11" s="20">
        <f>VLOOKUP(B11,RMS!B:D,3,FALSE)</f>
        <v>186791.64684187999</v>
      </c>
      <c r="J11" s="21">
        <f>VLOOKUP(B11,RMS!B:E,4,FALSE)</f>
        <v>207967.66480598299</v>
      </c>
      <c r="K11" s="22">
        <f t="shared" si="1"/>
        <v>-9.0341879986226559E-2</v>
      </c>
      <c r="L11" s="22">
        <f t="shared" si="2"/>
        <v>1.0940170323010534E-3</v>
      </c>
    </row>
    <row r="12" spans="1:12">
      <c r="A12" s="57"/>
      <c r="B12" s="12">
        <v>21</v>
      </c>
      <c r="C12" s="54" t="s">
        <v>14</v>
      </c>
      <c r="D12" s="54"/>
      <c r="E12" s="15">
        <f>RA!D16</f>
        <v>967428.61499999999</v>
      </c>
      <c r="F12" s="25">
        <f>RA!I16</f>
        <v>76371.160199999998</v>
      </c>
      <c r="G12" s="16">
        <f t="shared" si="0"/>
        <v>891057.45479999995</v>
      </c>
      <c r="H12" s="27">
        <f>RA!J16</f>
        <v>7.8942424294530502</v>
      </c>
      <c r="I12" s="20">
        <f>VLOOKUP(B12,RMS!B:D,3,FALSE)</f>
        <v>967428.43330000003</v>
      </c>
      <c r="J12" s="21">
        <f>VLOOKUP(B12,RMS!B:E,4,FALSE)</f>
        <v>891057.45479999995</v>
      </c>
      <c r="K12" s="22">
        <f t="shared" si="1"/>
        <v>0.18169999995734543</v>
      </c>
      <c r="L12" s="22">
        <f t="shared" si="2"/>
        <v>0</v>
      </c>
    </row>
    <row r="13" spans="1:12">
      <c r="A13" s="57"/>
      <c r="B13" s="12">
        <v>22</v>
      </c>
      <c r="C13" s="54" t="s">
        <v>15</v>
      </c>
      <c r="D13" s="54"/>
      <c r="E13" s="15">
        <f>RA!D17</f>
        <v>509139.07040000003</v>
      </c>
      <c r="F13" s="25">
        <f>RA!I17</f>
        <v>42693.104500000001</v>
      </c>
      <c r="G13" s="16">
        <f t="shared" si="0"/>
        <v>466445.96590000001</v>
      </c>
      <c r="H13" s="27">
        <f>RA!J17</f>
        <v>8.3853522509004499</v>
      </c>
      <c r="I13" s="20">
        <f>VLOOKUP(B13,RMS!B:D,3,FALSE)</f>
        <v>509139.14940170897</v>
      </c>
      <c r="J13" s="21">
        <f>VLOOKUP(B13,RMS!B:E,4,FALSE)</f>
        <v>466445.966881197</v>
      </c>
      <c r="K13" s="22">
        <f t="shared" si="1"/>
        <v>-7.9001708945725113E-2</v>
      </c>
      <c r="L13" s="22">
        <f t="shared" si="2"/>
        <v>-9.8119699396193027E-4</v>
      </c>
    </row>
    <row r="14" spans="1:12">
      <c r="A14" s="57"/>
      <c r="B14" s="12">
        <v>23</v>
      </c>
      <c r="C14" s="54" t="s">
        <v>16</v>
      </c>
      <c r="D14" s="54"/>
      <c r="E14" s="15">
        <f>RA!D18</f>
        <v>2641573.5482000001</v>
      </c>
      <c r="F14" s="25">
        <f>RA!I18</f>
        <v>366140.75280000002</v>
      </c>
      <c r="G14" s="16">
        <f t="shared" si="0"/>
        <v>2275432.7954000002</v>
      </c>
      <c r="H14" s="27">
        <f>RA!J18</f>
        <v>13.8607063600214</v>
      </c>
      <c r="I14" s="20">
        <f>VLOOKUP(B14,RMS!B:D,3,FALSE)</f>
        <v>2641573.7577555599</v>
      </c>
      <c r="J14" s="21">
        <f>VLOOKUP(B14,RMS!B:E,4,FALSE)</f>
        <v>2275432.7802427402</v>
      </c>
      <c r="K14" s="22">
        <f t="shared" si="1"/>
        <v>-0.20955555979162455</v>
      </c>
      <c r="L14" s="22">
        <f t="shared" si="2"/>
        <v>1.5157260000705719E-2</v>
      </c>
    </row>
    <row r="15" spans="1:12">
      <c r="A15" s="57"/>
      <c r="B15" s="12">
        <v>24</v>
      </c>
      <c r="C15" s="54" t="s">
        <v>17</v>
      </c>
      <c r="D15" s="54"/>
      <c r="E15" s="15">
        <f>RA!D19</f>
        <v>949980.89300000004</v>
      </c>
      <c r="F15" s="25">
        <f>RA!I19</f>
        <v>106362.97870000001</v>
      </c>
      <c r="G15" s="16">
        <f t="shared" si="0"/>
        <v>843617.91430000006</v>
      </c>
      <c r="H15" s="27">
        <f>RA!J19</f>
        <v>11.196328208676899</v>
      </c>
      <c r="I15" s="20">
        <f>VLOOKUP(B15,RMS!B:D,3,FALSE)</f>
        <v>949980.87148888898</v>
      </c>
      <c r="J15" s="21">
        <f>VLOOKUP(B15,RMS!B:E,4,FALSE)</f>
        <v>843617.91329658101</v>
      </c>
      <c r="K15" s="22">
        <f t="shared" si="1"/>
        <v>2.1511111059226096E-2</v>
      </c>
      <c r="L15" s="22">
        <f t="shared" si="2"/>
        <v>1.0034190490841866E-3</v>
      </c>
    </row>
    <row r="16" spans="1:12">
      <c r="A16" s="57"/>
      <c r="B16" s="12">
        <v>25</v>
      </c>
      <c r="C16" s="54" t="s">
        <v>18</v>
      </c>
      <c r="D16" s="54"/>
      <c r="E16" s="15">
        <f>RA!D20</f>
        <v>1215842.5925</v>
      </c>
      <c r="F16" s="25">
        <f>RA!I20</f>
        <v>74787.209600000002</v>
      </c>
      <c r="G16" s="16">
        <f t="shared" si="0"/>
        <v>1141055.3829000001</v>
      </c>
      <c r="H16" s="27">
        <f>RA!J20</f>
        <v>6.1510601833929401</v>
      </c>
      <c r="I16" s="20">
        <f>VLOOKUP(B16,RMS!B:D,3,FALSE)</f>
        <v>1215842.6155999999</v>
      </c>
      <c r="J16" s="21">
        <f>VLOOKUP(B16,RMS!B:E,4,FALSE)</f>
        <v>1141055.3829000001</v>
      </c>
      <c r="K16" s="22">
        <f t="shared" si="1"/>
        <v>-2.3099999874830246E-2</v>
      </c>
      <c r="L16" s="22">
        <f t="shared" si="2"/>
        <v>0</v>
      </c>
    </row>
    <row r="17" spans="1:12">
      <c r="A17" s="57"/>
      <c r="B17" s="12">
        <v>26</v>
      </c>
      <c r="C17" s="54" t="s">
        <v>19</v>
      </c>
      <c r="D17" s="54"/>
      <c r="E17" s="15">
        <f>RA!D21</f>
        <v>551169.34669999999</v>
      </c>
      <c r="F17" s="25">
        <f>RA!I21</f>
        <v>71427.418600000005</v>
      </c>
      <c r="G17" s="16">
        <f t="shared" si="0"/>
        <v>479741.92810000002</v>
      </c>
      <c r="H17" s="27">
        <f>RA!J21</f>
        <v>12.959250914016801</v>
      </c>
      <c r="I17" s="20">
        <f>VLOOKUP(B17,RMS!B:D,3,FALSE)</f>
        <v>551168.66305292305</v>
      </c>
      <c r="J17" s="21">
        <f>VLOOKUP(B17,RMS!B:E,4,FALSE)</f>
        <v>479741.92796469299</v>
      </c>
      <c r="K17" s="22">
        <f t="shared" si="1"/>
        <v>0.68364707694854587</v>
      </c>
      <c r="L17" s="22">
        <f t="shared" si="2"/>
        <v>1.3530702563002706E-4</v>
      </c>
    </row>
    <row r="18" spans="1:12">
      <c r="A18" s="57"/>
      <c r="B18" s="12">
        <v>27</v>
      </c>
      <c r="C18" s="54" t="s">
        <v>20</v>
      </c>
      <c r="D18" s="54"/>
      <c r="E18" s="15">
        <f>RA!D22</f>
        <v>1519610.6451000001</v>
      </c>
      <c r="F18" s="25">
        <f>RA!I22</f>
        <v>90251.811199999996</v>
      </c>
      <c r="G18" s="16">
        <f t="shared" si="0"/>
        <v>1429358.8339</v>
      </c>
      <c r="H18" s="27">
        <f>RA!J22</f>
        <v>5.9391404956932803</v>
      </c>
      <c r="I18" s="20">
        <f>VLOOKUP(B18,RMS!B:D,3,FALSE)</f>
        <v>1519610.7126</v>
      </c>
      <c r="J18" s="21">
        <f>VLOOKUP(B18,RMS!B:E,4,FALSE)</f>
        <v>1429358.8345000001</v>
      </c>
      <c r="K18" s="22">
        <f t="shared" si="1"/>
        <v>-6.7499999888241291E-2</v>
      </c>
      <c r="L18" s="22">
        <f t="shared" si="2"/>
        <v>-6.0000014491379261E-4</v>
      </c>
    </row>
    <row r="19" spans="1:12">
      <c r="A19" s="57"/>
      <c r="B19" s="12">
        <v>29</v>
      </c>
      <c r="C19" s="54" t="s">
        <v>21</v>
      </c>
      <c r="D19" s="54"/>
      <c r="E19" s="15">
        <f>RA!D23</f>
        <v>3525095.1688000001</v>
      </c>
      <c r="F19" s="25">
        <f>RA!I23</f>
        <v>224884.70240000001</v>
      </c>
      <c r="G19" s="16">
        <f t="shared" si="0"/>
        <v>3300210.4664000003</v>
      </c>
      <c r="H19" s="27">
        <f>RA!J23</f>
        <v>6.37953563326219</v>
      </c>
      <c r="I19" s="20">
        <f>VLOOKUP(B19,RMS!B:D,3,FALSE)</f>
        <v>3525096.7111726501</v>
      </c>
      <c r="J19" s="21">
        <f>VLOOKUP(B19,RMS!B:E,4,FALSE)</f>
        <v>3300210.5255453</v>
      </c>
      <c r="K19" s="22">
        <f t="shared" si="1"/>
        <v>-1.5423726500011981</v>
      </c>
      <c r="L19" s="22">
        <f t="shared" si="2"/>
        <v>-5.9145299717783928E-2</v>
      </c>
    </row>
    <row r="20" spans="1:12">
      <c r="A20" s="57"/>
      <c r="B20" s="12">
        <v>31</v>
      </c>
      <c r="C20" s="54" t="s">
        <v>22</v>
      </c>
      <c r="D20" s="54"/>
      <c r="E20" s="15">
        <f>RA!D24</f>
        <v>337614.46960000001</v>
      </c>
      <c r="F20" s="25">
        <f>RA!I24</f>
        <v>-202194.4057</v>
      </c>
      <c r="G20" s="16">
        <f t="shared" si="0"/>
        <v>539808.87529999996</v>
      </c>
      <c r="H20" s="27">
        <f>RA!J24</f>
        <v>-59.889140989589897</v>
      </c>
      <c r="I20" s="20">
        <f>VLOOKUP(B20,RMS!B:D,3,FALSE)</f>
        <v>337614.43276007101</v>
      </c>
      <c r="J20" s="21">
        <f>VLOOKUP(B20,RMS!B:E,4,FALSE)</f>
        <v>539808.85928284505</v>
      </c>
      <c r="K20" s="22">
        <f t="shared" si="1"/>
        <v>3.6839929001871496E-2</v>
      </c>
      <c r="L20" s="22">
        <f t="shared" si="2"/>
        <v>1.6017154906876385E-2</v>
      </c>
    </row>
    <row r="21" spans="1:12">
      <c r="A21" s="57"/>
      <c r="B21" s="12">
        <v>32</v>
      </c>
      <c r="C21" s="54" t="s">
        <v>23</v>
      </c>
      <c r="D21" s="54"/>
      <c r="E21" s="15">
        <f>RA!D25</f>
        <v>293030.3382</v>
      </c>
      <c r="F21" s="25">
        <f>RA!I25</f>
        <v>31360.412499999999</v>
      </c>
      <c r="G21" s="16">
        <f t="shared" si="0"/>
        <v>261669.92569999999</v>
      </c>
      <c r="H21" s="27">
        <f>RA!J25</f>
        <v>10.702104325660599</v>
      </c>
      <c r="I21" s="20">
        <f>VLOOKUP(B21,RMS!B:D,3,FALSE)</f>
        <v>293030.33508883597</v>
      </c>
      <c r="J21" s="21">
        <f>VLOOKUP(B21,RMS!B:E,4,FALSE)</f>
        <v>261669.93222166999</v>
      </c>
      <c r="K21" s="22">
        <f t="shared" si="1"/>
        <v>3.1111640273593366E-3</v>
      </c>
      <c r="L21" s="22">
        <f t="shared" si="2"/>
        <v>-6.5216700022574514E-3</v>
      </c>
    </row>
    <row r="22" spans="1:12">
      <c r="A22" s="57"/>
      <c r="B22" s="12">
        <v>33</v>
      </c>
      <c r="C22" s="54" t="s">
        <v>24</v>
      </c>
      <c r="D22" s="54"/>
      <c r="E22" s="15">
        <f>RA!D26</f>
        <v>613225.77450000006</v>
      </c>
      <c r="F22" s="25">
        <f>RA!I26</f>
        <v>135746.98430000001</v>
      </c>
      <c r="G22" s="16">
        <f t="shared" si="0"/>
        <v>477478.79020000005</v>
      </c>
      <c r="H22" s="27">
        <f>RA!J26</f>
        <v>22.1365425174248</v>
      </c>
      <c r="I22" s="20">
        <f>VLOOKUP(B22,RMS!B:D,3,FALSE)</f>
        <v>613225.80110139202</v>
      </c>
      <c r="J22" s="21">
        <f>VLOOKUP(B22,RMS!B:E,4,FALSE)</f>
        <v>477478.72758656502</v>
      </c>
      <c r="K22" s="22">
        <f t="shared" si="1"/>
        <v>-2.6601391960866749E-2</v>
      </c>
      <c r="L22" s="22">
        <f t="shared" si="2"/>
        <v>6.2613435031380504E-2</v>
      </c>
    </row>
    <row r="23" spans="1:12">
      <c r="A23" s="57"/>
      <c r="B23" s="12">
        <v>34</v>
      </c>
      <c r="C23" s="54" t="s">
        <v>25</v>
      </c>
      <c r="D23" s="54"/>
      <c r="E23" s="15">
        <f>RA!D27</f>
        <v>377981.96230000001</v>
      </c>
      <c r="F23" s="25">
        <f>RA!I27</f>
        <v>106225.3294</v>
      </c>
      <c r="G23" s="16">
        <f t="shared" si="0"/>
        <v>271756.63290000003</v>
      </c>
      <c r="H23" s="27">
        <f>RA!J27</f>
        <v>28.103280049033199</v>
      </c>
      <c r="I23" s="20">
        <f>VLOOKUP(B23,RMS!B:D,3,FALSE)</f>
        <v>377981.929118108</v>
      </c>
      <c r="J23" s="21">
        <f>VLOOKUP(B23,RMS!B:E,4,FALSE)</f>
        <v>271756.64550402202</v>
      </c>
      <c r="K23" s="22">
        <f t="shared" si="1"/>
        <v>3.3181892009451985E-2</v>
      </c>
      <c r="L23" s="22">
        <f t="shared" si="2"/>
        <v>-1.2604021991137415E-2</v>
      </c>
    </row>
    <row r="24" spans="1:12">
      <c r="A24" s="57"/>
      <c r="B24" s="12">
        <v>35</v>
      </c>
      <c r="C24" s="54" t="s">
        <v>26</v>
      </c>
      <c r="D24" s="54"/>
      <c r="E24" s="15">
        <f>RA!D28</f>
        <v>912724.75630000001</v>
      </c>
      <c r="F24" s="25">
        <f>RA!I28</f>
        <v>102375.7257</v>
      </c>
      <c r="G24" s="16">
        <f t="shared" si="0"/>
        <v>810349.03060000006</v>
      </c>
      <c r="H24" s="27">
        <f>RA!J28</f>
        <v>11.216494895461199</v>
      </c>
      <c r="I24" s="20">
        <f>VLOOKUP(B24,RMS!B:D,3,FALSE)</f>
        <v>912724.75664778799</v>
      </c>
      <c r="J24" s="21">
        <f>VLOOKUP(B24,RMS!B:E,4,FALSE)</f>
        <v>810349.02563923504</v>
      </c>
      <c r="K24" s="22">
        <f t="shared" si="1"/>
        <v>-3.4778797999024391E-4</v>
      </c>
      <c r="L24" s="22">
        <f t="shared" si="2"/>
        <v>4.9607650144025683E-3</v>
      </c>
    </row>
    <row r="25" spans="1:12">
      <c r="A25" s="57"/>
      <c r="B25" s="12">
        <v>36</v>
      </c>
      <c r="C25" s="54" t="s">
        <v>27</v>
      </c>
      <c r="D25" s="54"/>
      <c r="E25" s="15">
        <f>RA!D29</f>
        <v>759507.01340000005</v>
      </c>
      <c r="F25" s="25">
        <f>RA!I29</f>
        <v>150707.883</v>
      </c>
      <c r="G25" s="16">
        <f t="shared" si="0"/>
        <v>608799.13040000002</v>
      </c>
      <c r="H25" s="27">
        <f>RA!J29</f>
        <v>19.842856002783002</v>
      </c>
      <c r="I25" s="20">
        <f>VLOOKUP(B25,RMS!B:D,3,FALSE)</f>
        <v>759507.01122831902</v>
      </c>
      <c r="J25" s="21">
        <f>VLOOKUP(B25,RMS!B:E,4,FALSE)</f>
        <v>608799.11952414003</v>
      </c>
      <c r="K25" s="22">
        <f t="shared" si="1"/>
        <v>2.1716810297220945E-3</v>
      </c>
      <c r="L25" s="22">
        <f t="shared" si="2"/>
        <v>1.0875859996303916E-2</v>
      </c>
    </row>
    <row r="26" spans="1:12">
      <c r="A26" s="57"/>
      <c r="B26" s="12">
        <v>37</v>
      </c>
      <c r="C26" s="54" t="s">
        <v>28</v>
      </c>
      <c r="D26" s="54"/>
      <c r="E26" s="15">
        <f>RA!D30</f>
        <v>1268751.1793</v>
      </c>
      <c r="F26" s="25">
        <f>RA!I30</f>
        <v>193734.12599999999</v>
      </c>
      <c r="G26" s="16">
        <f t="shared" si="0"/>
        <v>1075017.0533</v>
      </c>
      <c r="H26" s="27">
        <f>RA!J30</f>
        <v>15.2696706147605</v>
      </c>
      <c r="I26" s="20">
        <f>VLOOKUP(B26,RMS!B:D,3,FALSE)</f>
        <v>1268751.17537965</v>
      </c>
      <c r="J26" s="21">
        <f>VLOOKUP(B26,RMS!B:E,4,FALSE)</f>
        <v>1075017.0519624399</v>
      </c>
      <c r="K26" s="22">
        <f t="shared" si="1"/>
        <v>3.9203499909490347E-3</v>
      </c>
      <c r="L26" s="22">
        <f t="shared" si="2"/>
        <v>1.3375601265579462E-3</v>
      </c>
    </row>
    <row r="27" spans="1:12">
      <c r="A27" s="57"/>
      <c r="B27" s="12">
        <v>38</v>
      </c>
      <c r="C27" s="54" t="s">
        <v>29</v>
      </c>
      <c r="D27" s="54"/>
      <c r="E27" s="15">
        <f>RA!D31</f>
        <v>910594.66440000001</v>
      </c>
      <c r="F27" s="25">
        <f>RA!I31</f>
        <v>58925.514199999998</v>
      </c>
      <c r="G27" s="16">
        <f t="shared" si="0"/>
        <v>851669.15020000003</v>
      </c>
      <c r="H27" s="27">
        <f>RA!J31</f>
        <v>6.4711025117664898</v>
      </c>
      <c r="I27" s="20">
        <f>VLOOKUP(B27,RMS!B:D,3,FALSE)</f>
        <v>910594.73880530999</v>
      </c>
      <c r="J27" s="21">
        <f>VLOOKUP(B27,RMS!B:E,4,FALSE)</f>
        <v>851669.193624779</v>
      </c>
      <c r="K27" s="22">
        <f t="shared" si="1"/>
        <v>-7.4405309977009892E-2</v>
      </c>
      <c r="L27" s="22">
        <f t="shared" si="2"/>
        <v>-4.3424778967164457E-2</v>
      </c>
    </row>
    <row r="28" spans="1:12">
      <c r="A28" s="57"/>
      <c r="B28" s="12">
        <v>39</v>
      </c>
      <c r="C28" s="54" t="s">
        <v>30</v>
      </c>
      <c r="D28" s="54"/>
      <c r="E28" s="15">
        <f>RA!D32</f>
        <v>205340.48670000001</v>
      </c>
      <c r="F28" s="25">
        <f>RA!I32</f>
        <v>52486.978499999997</v>
      </c>
      <c r="G28" s="16">
        <f t="shared" si="0"/>
        <v>152853.50820000001</v>
      </c>
      <c r="H28" s="27">
        <f>RA!J32</f>
        <v>25.5609496906876</v>
      </c>
      <c r="I28" s="20">
        <f>VLOOKUP(B28,RMS!B:D,3,FALSE)</f>
        <v>205340.446661622</v>
      </c>
      <c r="J28" s="21">
        <f>VLOOKUP(B28,RMS!B:E,4,FALSE)</f>
        <v>152853.494382479</v>
      </c>
      <c r="K28" s="22">
        <f t="shared" si="1"/>
        <v>4.0038378007011488E-2</v>
      </c>
      <c r="L28" s="22">
        <f t="shared" si="2"/>
        <v>1.3817521015880629E-2</v>
      </c>
    </row>
    <row r="29" spans="1:12">
      <c r="A29" s="57"/>
      <c r="B29" s="12">
        <v>40</v>
      </c>
      <c r="C29" s="54" t="s">
        <v>31</v>
      </c>
      <c r="D29" s="54"/>
      <c r="E29" s="15">
        <f>RA!D33</f>
        <v>14.4445</v>
      </c>
      <c r="F29" s="25">
        <f>RA!I33</f>
        <v>1.2251000000000001</v>
      </c>
      <c r="G29" s="16">
        <f t="shared" si="0"/>
        <v>13.2194</v>
      </c>
      <c r="H29" s="27">
        <f>RA!J33</f>
        <v>8.4814289175810895</v>
      </c>
      <c r="I29" s="20">
        <f>VLOOKUP(B29,RMS!B:D,3,FALSE)</f>
        <v>14.4445</v>
      </c>
      <c r="J29" s="21">
        <f>VLOOKUP(B29,RMS!B:E,4,FALSE)</f>
        <v>13.2194</v>
      </c>
      <c r="K29" s="22">
        <f t="shared" si="1"/>
        <v>0</v>
      </c>
      <c r="L29" s="22">
        <f t="shared" si="2"/>
        <v>0</v>
      </c>
    </row>
    <row r="30" spans="1:12">
      <c r="A30" s="57"/>
      <c r="B30" s="12">
        <v>41</v>
      </c>
      <c r="C30" s="54" t="s">
        <v>40</v>
      </c>
      <c r="D30" s="54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57"/>
      <c r="B31" s="12">
        <v>42</v>
      </c>
      <c r="C31" s="54" t="s">
        <v>32</v>
      </c>
      <c r="D31" s="54"/>
      <c r="E31" s="15">
        <f>RA!D35</f>
        <v>112644.82919999999</v>
      </c>
      <c r="F31" s="25">
        <f>RA!I35</f>
        <v>12155.536</v>
      </c>
      <c r="G31" s="16">
        <f t="shared" si="0"/>
        <v>100489.29319999999</v>
      </c>
      <c r="H31" s="27">
        <f>RA!J35</f>
        <v>10.791028834903701</v>
      </c>
      <c r="I31" s="20">
        <f>VLOOKUP(B31,RMS!B:D,3,FALSE)</f>
        <v>112644.8288</v>
      </c>
      <c r="J31" s="21">
        <f>VLOOKUP(B31,RMS!B:E,4,FALSE)</f>
        <v>100489.2908</v>
      </c>
      <c r="K31" s="22">
        <f t="shared" si="1"/>
        <v>3.9999998989515007E-4</v>
      </c>
      <c r="L31" s="22">
        <f t="shared" si="2"/>
        <v>2.3999999830266461E-3</v>
      </c>
    </row>
    <row r="32" spans="1:12">
      <c r="A32" s="57"/>
      <c r="B32" s="12">
        <v>71</v>
      </c>
      <c r="C32" s="54" t="s">
        <v>41</v>
      </c>
      <c r="D32" s="54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57"/>
      <c r="B33" s="12">
        <v>72</v>
      </c>
      <c r="C33" s="54" t="s">
        <v>42</v>
      </c>
      <c r="D33" s="54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57"/>
      <c r="B34" s="12">
        <v>73</v>
      </c>
      <c r="C34" s="54" t="s">
        <v>43</v>
      </c>
      <c r="D34" s="54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57"/>
      <c r="B35" s="12">
        <v>75</v>
      </c>
      <c r="C35" s="54" t="s">
        <v>33</v>
      </c>
      <c r="D35" s="54"/>
      <c r="E35" s="15">
        <f>RA!D39</f>
        <v>436288.03350000002</v>
      </c>
      <c r="F35" s="25">
        <f>RA!I39</f>
        <v>28253.8809</v>
      </c>
      <c r="G35" s="16">
        <f t="shared" si="0"/>
        <v>408034.15260000003</v>
      </c>
      <c r="H35" s="27">
        <f>RA!J39</f>
        <v>6.4759697105009</v>
      </c>
      <c r="I35" s="20">
        <f>VLOOKUP(B35,RMS!B:D,3,FALSE)</f>
        <v>436288.03418803401</v>
      </c>
      <c r="J35" s="21">
        <f>VLOOKUP(B35,RMS!B:E,4,FALSE)</f>
        <v>408034.14940170897</v>
      </c>
      <c r="K35" s="22">
        <f t="shared" si="1"/>
        <v>-6.8803399335592985E-4</v>
      </c>
      <c r="L35" s="22">
        <f t="shared" si="2"/>
        <v>3.1982910586521029E-3</v>
      </c>
    </row>
    <row r="36" spans="1:12">
      <c r="A36" s="57"/>
      <c r="B36" s="12">
        <v>76</v>
      </c>
      <c r="C36" s="54" t="s">
        <v>34</v>
      </c>
      <c r="D36" s="54"/>
      <c r="E36" s="15">
        <f>RA!D40</f>
        <v>603422.0871</v>
      </c>
      <c r="F36" s="25">
        <f>RA!I40</f>
        <v>43869.830600000001</v>
      </c>
      <c r="G36" s="16">
        <f t="shared" si="0"/>
        <v>559552.25650000002</v>
      </c>
      <c r="H36" s="27">
        <f>RA!J40</f>
        <v>7.2701731570408699</v>
      </c>
      <c r="I36" s="20">
        <f>VLOOKUP(B36,RMS!B:D,3,FALSE)</f>
        <v>603422.07509059797</v>
      </c>
      <c r="J36" s="21">
        <f>VLOOKUP(B36,RMS!B:E,4,FALSE)</f>
        <v>559552.25848376099</v>
      </c>
      <c r="K36" s="22">
        <f t="shared" si="1"/>
        <v>1.2009402038529515E-2</v>
      </c>
      <c r="L36" s="22">
        <f t="shared" si="2"/>
        <v>-1.983760972507298E-3</v>
      </c>
    </row>
    <row r="37" spans="1:12">
      <c r="A37" s="57"/>
      <c r="B37" s="12">
        <v>77</v>
      </c>
      <c r="C37" s="54" t="s">
        <v>44</v>
      </c>
      <c r="D37" s="54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7"/>
      <c r="B38" s="12">
        <v>78</v>
      </c>
      <c r="C38" s="54" t="s">
        <v>45</v>
      </c>
      <c r="D38" s="54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7"/>
      <c r="B39" s="12">
        <v>99</v>
      </c>
      <c r="C39" s="54" t="s">
        <v>35</v>
      </c>
      <c r="D39" s="54"/>
      <c r="E39" s="15">
        <f>RA!D43</f>
        <v>22576.7071</v>
      </c>
      <c r="F39" s="25">
        <f>RA!I43</f>
        <v>1792.2963</v>
      </c>
      <c r="G39" s="16">
        <f t="shared" si="0"/>
        <v>20784.410799999998</v>
      </c>
      <c r="H39" s="27">
        <f>RA!J43</f>
        <v>7.9386966932835001</v>
      </c>
      <c r="I39" s="20">
        <f>VLOOKUP(B39,RMS!B:D,3,FALSE)</f>
        <v>22576.706981317599</v>
      </c>
      <c r="J39" s="21">
        <f>VLOOKUP(B39,RMS!B:E,4,FALSE)</f>
        <v>20784.409424400601</v>
      </c>
      <c r="K39" s="22">
        <f t="shared" si="1"/>
        <v>1.1868240108015016E-4</v>
      </c>
      <c r="L39" s="22">
        <f t="shared" si="2"/>
        <v>1.3755993968516123E-3</v>
      </c>
    </row>
  </sheetData>
  <mergeCells count="39"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workbookViewId="0">
      <selection sqref="A1:XFD1048576"/>
    </sheetView>
  </sheetViews>
  <sheetFormatPr defaultRowHeight="11.25"/>
  <cols>
    <col min="1" max="1" width="7.28515625" style="46" customWidth="1"/>
    <col min="2" max="3" width="9.140625" style="46"/>
    <col min="4" max="5" width="12.28515625" style="46" bestFit="1" customWidth="1"/>
    <col min="6" max="7" width="13.140625" style="46" bestFit="1" customWidth="1"/>
    <col min="8" max="8" width="9.5703125" style="46" bestFit="1" customWidth="1"/>
    <col min="9" max="9" width="13.140625" style="46" bestFit="1" customWidth="1"/>
    <col min="10" max="10" width="9.5703125" style="46" bestFit="1" customWidth="1"/>
    <col min="11" max="11" width="13.140625" style="46" bestFit="1" customWidth="1"/>
    <col min="12" max="12" width="11.28515625" style="46" bestFit="1" customWidth="1"/>
    <col min="13" max="13" width="13.140625" style="46" bestFit="1" customWidth="1"/>
    <col min="14" max="15" width="14.85546875" style="46" bestFit="1" customWidth="1"/>
    <col min="16" max="18" width="11.28515625" style="46" bestFit="1" customWidth="1"/>
    <col min="19" max="20" width="9.5703125" style="46" bestFit="1" customWidth="1"/>
    <col min="21" max="21" width="11.28515625" style="46" bestFit="1" customWidth="1"/>
    <col min="22" max="22" width="36.5703125" style="46" bestFit="1" customWidth="1"/>
    <col min="23" max="16384" width="9.140625" style="46"/>
  </cols>
  <sheetData>
    <row r="1" spans="1:23" ht="12.75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30" t="s">
        <v>54</v>
      </c>
      <c r="W1" s="62"/>
    </row>
    <row r="2" spans="1:23" ht="12.75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30"/>
      <c r="W2" s="62"/>
    </row>
    <row r="3" spans="1:23" ht="23.25" thickBot="1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47" t="s">
        <v>55</v>
      </c>
      <c r="W3" s="62"/>
    </row>
    <row r="4" spans="1:23" ht="12.75" thickTop="1" thickBot="1">
      <c r="A4" s="61"/>
      <c r="B4" s="61"/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W4" s="62"/>
    </row>
    <row r="5" spans="1:23" ht="12.75" thickTop="1" thickBot="1">
      <c r="A5" s="31"/>
      <c r="B5" s="32"/>
      <c r="C5" s="48"/>
      <c r="D5" s="49" t="s">
        <v>0</v>
      </c>
      <c r="E5" s="49" t="s">
        <v>56</v>
      </c>
      <c r="F5" s="49" t="s">
        <v>57</v>
      </c>
      <c r="G5" s="49" t="s">
        <v>58</v>
      </c>
      <c r="H5" s="49" t="s">
        <v>59</v>
      </c>
      <c r="I5" s="49" t="s">
        <v>1</v>
      </c>
      <c r="J5" s="49" t="s">
        <v>2</v>
      </c>
      <c r="K5" s="49" t="s">
        <v>60</v>
      </c>
      <c r="L5" s="49" t="s">
        <v>61</v>
      </c>
      <c r="M5" s="49" t="s">
        <v>62</v>
      </c>
      <c r="N5" s="49" t="s">
        <v>63</v>
      </c>
      <c r="O5" s="49" t="s">
        <v>64</v>
      </c>
      <c r="P5" s="49" t="s">
        <v>65</v>
      </c>
      <c r="Q5" s="49" t="s">
        <v>66</v>
      </c>
      <c r="R5" s="49" t="s">
        <v>67</v>
      </c>
      <c r="S5" s="49" t="s">
        <v>68</v>
      </c>
      <c r="T5" s="49" t="s">
        <v>69</v>
      </c>
      <c r="U5" s="50" t="s">
        <v>70</v>
      </c>
    </row>
    <row r="6" spans="1:23" ht="12" thickBot="1">
      <c r="A6" s="51" t="s">
        <v>3</v>
      </c>
      <c r="B6" s="63" t="s">
        <v>4</v>
      </c>
      <c r="C6" s="64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2"/>
    </row>
    <row r="7" spans="1:23" ht="12" thickBot="1">
      <c r="A7" s="65" t="s">
        <v>5</v>
      </c>
      <c r="B7" s="66"/>
      <c r="C7" s="67"/>
      <c r="D7" s="33">
        <v>21446996.379900001</v>
      </c>
      <c r="E7" s="33">
        <v>22607899</v>
      </c>
      <c r="F7" s="34">
        <v>94.865057473496293</v>
      </c>
      <c r="G7" s="33">
        <v>16635510.377499999</v>
      </c>
      <c r="H7" s="34">
        <v>28.922983985557</v>
      </c>
      <c r="I7" s="33">
        <v>1925998.6106</v>
      </c>
      <c r="J7" s="34">
        <v>8.9802719993231008</v>
      </c>
      <c r="K7" s="33">
        <v>2500218.8668999998</v>
      </c>
      <c r="L7" s="34">
        <v>15.0294088378654</v>
      </c>
      <c r="M7" s="34">
        <v>-0.22966799583108899</v>
      </c>
      <c r="N7" s="33">
        <v>43443108.577200003</v>
      </c>
      <c r="O7" s="33">
        <v>1658645166.5065999</v>
      </c>
      <c r="P7" s="33">
        <v>1264425</v>
      </c>
      <c r="Q7" s="33">
        <v>1272810</v>
      </c>
      <c r="R7" s="34">
        <v>-0.65877860796190701</v>
      </c>
      <c r="S7" s="33">
        <v>16.961857271012502</v>
      </c>
      <c r="T7" s="33">
        <v>17.2815362837344</v>
      </c>
      <c r="U7" s="35">
        <v>-1.8846934484481099</v>
      </c>
    </row>
    <row r="8" spans="1:23" ht="12" thickBot="1">
      <c r="A8" s="68">
        <v>41700</v>
      </c>
      <c r="B8" s="58" t="s">
        <v>6</v>
      </c>
      <c r="C8" s="59"/>
      <c r="D8" s="36">
        <v>1066972.1602</v>
      </c>
      <c r="E8" s="36">
        <v>1054354</v>
      </c>
      <c r="F8" s="37">
        <v>101.196766949241</v>
      </c>
      <c r="G8" s="36">
        <v>794201.83440000005</v>
      </c>
      <c r="H8" s="37">
        <v>34.345214778567097</v>
      </c>
      <c r="I8" s="36">
        <v>-74947.990900000004</v>
      </c>
      <c r="J8" s="37">
        <v>-7.0243623681756899</v>
      </c>
      <c r="K8" s="36">
        <v>191380.9356</v>
      </c>
      <c r="L8" s="37">
        <v>24.0972668798459</v>
      </c>
      <c r="M8" s="37">
        <v>-1.3916168068937</v>
      </c>
      <c r="N8" s="36">
        <v>2156799.5120000001</v>
      </c>
      <c r="O8" s="36">
        <v>69462866.889599994</v>
      </c>
      <c r="P8" s="36">
        <v>58808</v>
      </c>
      <c r="Q8" s="36">
        <v>59458</v>
      </c>
      <c r="R8" s="37">
        <v>-1.0932086514850801</v>
      </c>
      <c r="S8" s="36">
        <v>18.143316558971598</v>
      </c>
      <c r="T8" s="36">
        <v>18.329364455582098</v>
      </c>
      <c r="U8" s="39">
        <v>-1.0254348812456999</v>
      </c>
    </row>
    <row r="9" spans="1:23" ht="12" thickBot="1">
      <c r="A9" s="69"/>
      <c r="B9" s="58" t="s">
        <v>7</v>
      </c>
      <c r="C9" s="59"/>
      <c r="D9" s="36">
        <v>200020.27280000001</v>
      </c>
      <c r="E9" s="36">
        <v>221047</v>
      </c>
      <c r="F9" s="37">
        <v>90.487666785796705</v>
      </c>
      <c r="G9" s="36">
        <v>190895.13020000001</v>
      </c>
      <c r="H9" s="37">
        <v>4.7801861631774596</v>
      </c>
      <c r="I9" s="36">
        <v>42862.559699999998</v>
      </c>
      <c r="J9" s="37">
        <v>21.4291077099261</v>
      </c>
      <c r="K9" s="36">
        <v>38132.6201</v>
      </c>
      <c r="L9" s="37">
        <v>19.9756903489621</v>
      </c>
      <c r="M9" s="37">
        <v>0.124039197610762</v>
      </c>
      <c r="N9" s="36">
        <v>417714.51819999999</v>
      </c>
      <c r="O9" s="36">
        <v>11678859.596000001</v>
      </c>
      <c r="P9" s="36">
        <v>12442</v>
      </c>
      <c r="Q9" s="36">
        <v>12958</v>
      </c>
      <c r="R9" s="37">
        <v>-3.98209600246952</v>
      </c>
      <c r="S9" s="36">
        <v>16.076215463751801</v>
      </c>
      <c r="T9" s="36">
        <v>16.799988069146501</v>
      </c>
      <c r="U9" s="39">
        <v>-4.5021330239483701</v>
      </c>
    </row>
    <row r="10" spans="1:23" ht="12" thickBot="1">
      <c r="A10" s="69"/>
      <c r="B10" s="58" t="s">
        <v>8</v>
      </c>
      <c r="C10" s="59"/>
      <c r="D10" s="36">
        <v>225211.42550000001</v>
      </c>
      <c r="E10" s="36">
        <v>271118</v>
      </c>
      <c r="F10" s="37">
        <v>83.067677358198296</v>
      </c>
      <c r="G10" s="36">
        <v>189333.70699999999</v>
      </c>
      <c r="H10" s="37">
        <v>18.949461809248799</v>
      </c>
      <c r="I10" s="36">
        <v>49726.8554</v>
      </c>
      <c r="J10" s="37">
        <v>22.080076661119499</v>
      </c>
      <c r="K10" s="36">
        <v>40466.778100000003</v>
      </c>
      <c r="L10" s="37">
        <v>21.373256110175902</v>
      </c>
      <c r="M10" s="37">
        <v>0.22883159309389101</v>
      </c>
      <c r="N10" s="36">
        <v>457566.74190000002</v>
      </c>
      <c r="O10" s="36">
        <v>16882067.573399998</v>
      </c>
      <c r="P10" s="36">
        <v>127557</v>
      </c>
      <c r="Q10" s="36">
        <v>128214</v>
      </c>
      <c r="R10" s="37">
        <v>-0.51242454022181205</v>
      </c>
      <c r="S10" s="36">
        <v>1.76557480577311</v>
      </c>
      <c r="T10" s="36">
        <v>1.8122460604926101</v>
      </c>
      <c r="U10" s="39">
        <v>-2.6434028491402599</v>
      </c>
    </row>
    <row r="11" spans="1:23" ht="12" thickBot="1">
      <c r="A11" s="69"/>
      <c r="B11" s="58" t="s">
        <v>9</v>
      </c>
      <c r="C11" s="59"/>
      <c r="D11" s="36">
        <v>102909.1814</v>
      </c>
      <c r="E11" s="36">
        <v>89317</v>
      </c>
      <c r="F11" s="37">
        <v>115.217910812051</v>
      </c>
      <c r="G11" s="36">
        <v>76941.070699999997</v>
      </c>
      <c r="H11" s="37">
        <v>33.750648988564201</v>
      </c>
      <c r="I11" s="36">
        <v>18539.872500000001</v>
      </c>
      <c r="J11" s="37">
        <v>18.015761322536399</v>
      </c>
      <c r="K11" s="36">
        <v>15393.018400000001</v>
      </c>
      <c r="L11" s="37">
        <v>20.006244077390999</v>
      </c>
      <c r="M11" s="37">
        <v>0.20443385554583601</v>
      </c>
      <c r="N11" s="36">
        <v>232282.23560000001</v>
      </c>
      <c r="O11" s="36">
        <v>7442629.3283000002</v>
      </c>
      <c r="P11" s="36">
        <v>9072</v>
      </c>
      <c r="Q11" s="36">
        <v>8991</v>
      </c>
      <c r="R11" s="37">
        <v>0.90090090090089203</v>
      </c>
      <c r="S11" s="36">
        <v>11.3436046516755</v>
      </c>
      <c r="T11" s="36">
        <v>14.389172972973</v>
      </c>
      <c r="U11" s="39">
        <v>-26.848329211188201</v>
      </c>
    </row>
    <row r="12" spans="1:23" ht="12" thickBot="1">
      <c r="A12" s="69"/>
      <c r="B12" s="58" t="s">
        <v>10</v>
      </c>
      <c r="C12" s="59"/>
      <c r="D12" s="36">
        <v>226817.2764</v>
      </c>
      <c r="E12" s="36">
        <v>255239</v>
      </c>
      <c r="F12" s="37">
        <v>88.864662688695702</v>
      </c>
      <c r="G12" s="36">
        <v>193998.72200000001</v>
      </c>
      <c r="H12" s="37">
        <v>16.9168920607631</v>
      </c>
      <c r="I12" s="36">
        <v>46209.945399999997</v>
      </c>
      <c r="J12" s="37">
        <v>20.373203546676599</v>
      </c>
      <c r="K12" s="36">
        <v>22587.838500000002</v>
      </c>
      <c r="L12" s="37">
        <v>11.6432924233387</v>
      </c>
      <c r="M12" s="37">
        <v>1.04578872830174</v>
      </c>
      <c r="N12" s="36">
        <v>447263.60590000002</v>
      </c>
      <c r="O12" s="36">
        <v>19977598.612100001</v>
      </c>
      <c r="P12" s="36">
        <v>2736</v>
      </c>
      <c r="Q12" s="36">
        <v>2821</v>
      </c>
      <c r="R12" s="37">
        <v>-3.0131159163417198</v>
      </c>
      <c r="S12" s="36">
        <v>82.901051315789502</v>
      </c>
      <c r="T12" s="36">
        <v>78.144746366536694</v>
      </c>
      <c r="U12" s="39">
        <v>5.7373276620279601</v>
      </c>
    </row>
    <row r="13" spans="1:23" ht="12" thickBot="1">
      <c r="A13" s="69"/>
      <c r="B13" s="58" t="s">
        <v>11</v>
      </c>
      <c r="C13" s="59"/>
      <c r="D13" s="36">
        <v>515994.37219999998</v>
      </c>
      <c r="E13" s="36">
        <v>421127</v>
      </c>
      <c r="F13" s="37">
        <v>122.527022062228</v>
      </c>
      <c r="G13" s="36">
        <v>407362.04950000002</v>
      </c>
      <c r="H13" s="37">
        <v>26.667266337975299</v>
      </c>
      <c r="I13" s="36">
        <v>65060.460299999999</v>
      </c>
      <c r="J13" s="37">
        <v>12.608753855707301</v>
      </c>
      <c r="K13" s="36">
        <v>63948.944600000003</v>
      </c>
      <c r="L13" s="37">
        <v>15.698306869403201</v>
      </c>
      <c r="M13" s="37">
        <v>1.7381298580493001E-2</v>
      </c>
      <c r="N13" s="36">
        <v>1038420.8148000001</v>
      </c>
      <c r="O13" s="36">
        <v>32117706.933600001</v>
      </c>
      <c r="P13" s="36">
        <v>20660</v>
      </c>
      <c r="Q13" s="36">
        <v>21405</v>
      </c>
      <c r="R13" s="37">
        <v>-3.4804952113991998</v>
      </c>
      <c r="S13" s="36">
        <v>24.975526243949702</v>
      </c>
      <c r="T13" s="36">
        <v>24.406748077551999</v>
      </c>
      <c r="U13" s="39">
        <v>2.2773420701614602</v>
      </c>
    </row>
    <row r="14" spans="1:23" ht="12" thickBot="1">
      <c r="A14" s="69"/>
      <c r="B14" s="58" t="s">
        <v>12</v>
      </c>
      <c r="C14" s="59"/>
      <c r="D14" s="36">
        <v>188723.5091</v>
      </c>
      <c r="E14" s="36">
        <v>185488</v>
      </c>
      <c r="F14" s="37">
        <v>101.744322597688</v>
      </c>
      <c r="G14" s="36">
        <v>164609.51759999999</v>
      </c>
      <c r="H14" s="37">
        <v>14.6492085339785</v>
      </c>
      <c r="I14" s="36">
        <v>31362.5628</v>
      </c>
      <c r="J14" s="37">
        <v>16.618259669695799</v>
      </c>
      <c r="K14" s="36">
        <v>10057.397199999999</v>
      </c>
      <c r="L14" s="37">
        <v>6.1098515727622802</v>
      </c>
      <c r="M14" s="37">
        <v>2.1183577794859301</v>
      </c>
      <c r="N14" s="36">
        <v>357708.94020000001</v>
      </c>
      <c r="O14" s="36">
        <v>14550447.2465</v>
      </c>
      <c r="P14" s="36">
        <v>4084</v>
      </c>
      <c r="Q14" s="36">
        <v>4078</v>
      </c>
      <c r="R14" s="37">
        <v>0.14713094654241801</v>
      </c>
      <c r="S14" s="36">
        <v>46.2104576640549</v>
      </c>
      <c r="T14" s="36">
        <v>41.4383107160373</v>
      </c>
      <c r="U14" s="39">
        <v>10.3269848195631</v>
      </c>
    </row>
    <row r="15" spans="1:23" ht="12" thickBot="1">
      <c r="A15" s="69"/>
      <c r="B15" s="58" t="s">
        <v>13</v>
      </c>
      <c r="C15" s="59"/>
      <c r="D15" s="36">
        <v>186791.55650000001</v>
      </c>
      <c r="E15" s="36">
        <v>95491</v>
      </c>
      <c r="F15" s="37">
        <v>195.611687488873</v>
      </c>
      <c r="G15" s="36">
        <v>78335.275500000003</v>
      </c>
      <c r="H15" s="37">
        <v>138.45139409766901</v>
      </c>
      <c r="I15" s="36">
        <v>-21176.109400000001</v>
      </c>
      <c r="J15" s="37">
        <v>-11.3367594321642</v>
      </c>
      <c r="K15" s="36">
        <v>10998.798699999999</v>
      </c>
      <c r="L15" s="37">
        <v>14.040671497989401</v>
      </c>
      <c r="M15" s="37">
        <v>-2.9253111160221499</v>
      </c>
      <c r="N15" s="36">
        <v>400251.44530000002</v>
      </c>
      <c r="O15" s="36">
        <v>10261180.8289</v>
      </c>
      <c r="P15" s="36">
        <v>8309</v>
      </c>
      <c r="Q15" s="36">
        <v>9179</v>
      </c>
      <c r="R15" s="37">
        <v>-9.47815666194575</v>
      </c>
      <c r="S15" s="36">
        <v>22.4806302202431</v>
      </c>
      <c r="T15" s="36">
        <v>23.255244449286401</v>
      </c>
      <c r="U15" s="39">
        <v>-3.44569623473362</v>
      </c>
    </row>
    <row r="16" spans="1:23" ht="12" thickBot="1">
      <c r="A16" s="69"/>
      <c r="B16" s="58" t="s">
        <v>14</v>
      </c>
      <c r="C16" s="59"/>
      <c r="D16" s="36">
        <v>967428.61499999999</v>
      </c>
      <c r="E16" s="36">
        <v>937365</v>
      </c>
      <c r="F16" s="37">
        <v>103.207247443632</v>
      </c>
      <c r="G16" s="36">
        <v>701783.13370000001</v>
      </c>
      <c r="H16" s="37">
        <v>37.852930420177202</v>
      </c>
      <c r="I16" s="36">
        <v>76371.160199999998</v>
      </c>
      <c r="J16" s="37">
        <v>7.8942424294530502</v>
      </c>
      <c r="K16" s="36">
        <v>77338.426000000007</v>
      </c>
      <c r="L16" s="37">
        <v>11.0202742537071</v>
      </c>
      <c r="M16" s="37">
        <v>-1.2506923789734E-2</v>
      </c>
      <c r="N16" s="36">
        <v>1893191.1636000001</v>
      </c>
      <c r="O16" s="36">
        <v>81920592.117500007</v>
      </c>
      <c r="P16" s="36">
        <v>58645</v>
      </c>
      <c r="Q16" s="36">
        <v>58726</v>
      </c>
      <c r="R16" s="37">
        <v>-0.13792868576099099</v>
      </c>
      <c r="S16" s="36">
        <v>16.496352886008999</v>
      </c>
      <c r="T16" s="36">
        <v>15.764100204338799</v>
      </c>
      <c r="U16" s="39">
        <v>4.4388761972428803</v>
      </c>
    </row>
    <row r="17" spans="1:21" ht="12" thickBot="1">
      <c r="A17" s="69"/>
      <c r="B17" s="58" t="s">
        <v>15</v>
      </c>
      <c r="C17" s="59"/>
      <c r="D17" s="36">
        <v>509139.07040000003</v>
      </c>
      <c r="E17" s="36">
        <v>568370</v>
      </c>
      <c r="F17" s="37">
        <v>89.578807889227093</v>
      </c>
      <c r="G17" s="36">
        <v>478873.23100000003</v>
      </c>
      <c r="H17" s="37">
        <v>6.3202195154650198</v>
      </c>
      <c r="I17" s="36">
        <v>42693.104500000001</v>
      </c>
      <c r="J17" s="37">
        <v>8.3853522509004499</v>
      </c>
      <c r="K17" s="36">
        <v>77144.712700000004</v>
      </c>
      <c r="L17" s="37">
        <v>16.109631465284401</v>
      </c>
      <c r="M17" s="37">
        <v>-0.44658417919028698</v>
      </c>
      <c r="N17" s="36">
        <v>1105713.2726</v>
      </c>
      <c r="O17" s="36">
        <v>105262374.76459999</v>
      </c>
      <c r="P17" s="36">
        <v>14155</v>
      </c>
      <c r="Q17" s="36">
        <v>14914</v>
      </c>
      <c r="R17" s="37">
        <v>-5.0891779536006396</v>
      </c>
      <c r="S17" s="36">
        <v>35.968849904627298</v>
      </c>
      <c r="T17" s="36">
        <v>40.000952273032098</v>
      </c>
      <c r="U17" s="39">
        <v>-11.209984136540299</v>
      </c>
    </row>
    <row r="18" spans="1:21" ht="12" thickBot="1">
      <c r="A18" s="69"/>
      <c r="B18" s="58" t="s">
        <v>16</v>
      </c>
      <c r="C18" s="59"/>
      <c r="D18" s="36">
        <v>2641573.5482000001</v>
      </c>
      <c r="E18" s="36">
        <v>2422498</v>
      </c>
      <c r="F18" s="37">
        <v>109.043373748915</v>
      </c>
      <c r="G18" s="36">
        <v>2037849.1170000001</v>
      </c>
      <c r="H18" s="37">
        <v>29.625570713928401</v>
      </c>
      <c r="I18" s="36">
        <v>366140.75280000002</v>
      </c>
      <c r="J18" s="37">
        <v>13.8607063600214</v>
      </c>
      <c r="K18" s="36">
        <v>332015.98070000001</v>
      </c>
      <c r="L18" s="37">
        <v>16.292471210467902</v>
      </c>
      <c r="M18" s="37">
        <v>0.10278051082979101</v>
      </c>
      <c r="N18" s="36">
        <v>5334331.9005000005</v>
      </c>
      <c r="O18" s="36">
        <v>247148412.05509999</v>
      </c>
      <c r="P18" s="36">
        <v>133561</v>
      </c>
      <c r="Q18" s="36">
        <v>132720</v>
      </c>
      <c r="R18" s="37">
        <v>0.63366485834839303</v>
      </c>
      <c r="S18" s="36">
        <v>19.778030624209201</v>
      </c>
      <c r="T18" s="36">
        <v>20.289017121006601</v>
      </c>
      <c r="U18" s="39">
        <v>-2.58360656076646</v>
      </c>
    </row>
    <row r="19" spans="1:21" ht="12" thickBot="1">
      <c r="A19" s="69"/>
      <c r="B19" s="58" t="s">
        <v>17</v>
      </c>
      <c r="C19" s="59"/>
      <c r="D19" s="36">
        <v>949980.89300000004</v>
      </c>
      <c r="E19" s="36">
        <v>890995</v>
      </c>
      <c r="F19" s="37">
        <v>106.62022716176899</v>
      </c>
      <c r="G19" s="36">
        <v>760310.99219999998</v>
      </c>
      <c r="H19" s="37">
        <v>24.9463578385445</v>
      </c>
      <c r="I19" s="36">
        <v>106362.97870000001</v>
      </c>
      <c r="J19" s="37">
        <v>11.196328208676899</v>
      </c>
      <c r="K19" s="36">
        <v>105282.0765</v>
      </c>
      <c r="L19" s="37">
        <v>13.847238508989699</v>
      </c>
      <c r="M19" s="37">
        <v>1.0266725694758E-2</v>
      </c>
      <c r="N19" s="36">
        <v>1896625.284</v>
      </c>
      <c r="O19" s="36">
        <v>71220275.1752</v>
      </c>
      <c r="P19" s="36">
        <v>27824</v>
      </c>
      <c r="Q19" s="36">
        <v>27864</v>
      </c>
      <c r="R19" s="37">
        <v>-0.14355440712029399</v>
      </c>
      <c r="S19" s="36">
        <v>34.142499029614697</v>
      </c>
      <c r="T19" s="36">
        <v>33.973743575940297</v>
      </c>
      <c r="U19" s="39">
        <v>0.49426801924508801</v>
      </c>
    </row>
    <row r="20" spans="1:21" ht="12" thickBot="1">
      <c r="A20" s="69"/>
      <c r="B20" s="58" t="s">
        <v>18</v>
      </c>
      <c r="C20" s="59"/>
      <c r="D20" s="36">
        <v>1215842.5925</v>
      </c>
      <c r="E20" s="36">
        <v>912541</v>
      </c>
      <c r="F20" s="37">
        <v>133.23703729476301</v>
      </c>
      <c r="G20" s="36">
        <v>718985.79579999996</v>
      </c>
      <c r="H20" s="37">
        <v>69.105231230216205</v>
      </c>
      <c r="I20" s="36">
        <v>74787.209600000002</v>
      </c>
      <c r="J20" s="37">
        <v>6.1510601833929401</v>
      </c>
      <c r="K20" s="36">
        <v>87679.291200000007</v>
      </c>
      <c r="L20" s="37">
        <v>12.194857215842701</v>
      </c>
      <c r="M20" s="37">
        <v>-0.147036790826612</v>
      </c>
      <c r="N20" s="36">
        <v>2508961.5992999999</v>
      </c>
      <c r="O20" s="36">
        <v>100434061.1332</v>
      </c>
      <c r="P20" s="36">
        <v>51462</v>
      </c>
      <c r="Q20" s="36">
        <v>52499</v>
      </c>
      <c r="R20" s="37">
        <v>-1.9752757195375199</v>
      </c>
      <c r="S20" s="36">
        <v>23.626026825618901</v>
      </c>
      <c r="T20" s="36">
        <v>24.631307392521801</v>
      </c>
      <c r="U20" s="39">
        <v>-4.2549709027367104</v>
      </c>
    </row>
    <row r="21" spans="1:21" ht="12" thickBot="1">
      <c r="A21" s="69"/>
      <c r="B21" s="58" t="s">
        <v>19</v>
      </c>
      <c r="C21" s="59"/>
      <c r="D21" s="36">
        <v>551169.34669999999</v>
      </c>
      <c r="E21" s="36">
        <v>484500</v>
      </c>
      <c r="F21" s="37">
        <v>113.760443075335</v>
      </c>
      <c r="G21" s="36">
        <v>417134.2426</v>
      </c>
      <c r="H21" s="37">
        <v>32.132366612857901</v>
      </c>
      <c r="I21" s="36">
        <v>71427.418600000005</v>
      </c>
      <c r="J21" s="37">
        <v>12.959250914016801</v>
      </c>
      <c r="K21" s="36">
        <v>77926.422300000006</v>
      </c>
      <c r="L21" s="37">
        <v>18.681377442015801</v>
      </c>
      <c r="M21" s="37">
        <v>-8.3399231071847005E-2</v>
      </c>
      <c r="N21" s="36">
        <v>1110593.6224</v>
      </c>
      <c r="O21" s="36">
        <v>41385933.1756</v>
      </c>
      <c r="P21" s="36">
        <v>52121</v>
      </c>
      <c r="Q21" s="36">
        <v>52990</v>
      </c>
      <c r="R21" s="37">
        <v>-1.63993206265333</v>
      </c>
      <c r="S21" s="36">
        <v>10.574803758561799</v>
      </c>
      <c r="T21" s="36">
        <v>10.5571669314965</v>
      </c>
      <c r="U21" s="39">
        <v>0.16678160151216101</v>
      </c>
    </row>
    <row r="22" spans="1:21" ht="12" thickBot="1">
      <c r="A22" s="69"/>
      <c r="B22" s="58" t="s">
        <v>20</v>
      </c>
      <c r="C22" s="59"/>
      <c r="D22" s="36">
        <v>1519610.6451000001</v>
      </c>
      <c r="E22" s="36">
        <v>1268463</v>
      </c>
      <c r="F22" s="37">
        <v>119.799367037115</v>
      </c>
      <c r="G22" s="36">
        <v>1041531.7221</v>
      </c>
      <c r="H22" s="37">
        <v>45.9015230026857</v>
      </c>
      <c r="I22" s="36">
        <v>90251.811199999996</v>
      </c>
      <c r="J22" s="37">
        <v>5.9391404956932803</v>
      </c>
      <c r="K22" s="36">
        <v>153280.2978</v>
      </c>
      <c r="L22" s="37">
        <v>14.716815104867599</v>
      </c>
      <c r="M22" s="37">
        <v>-0.411197574017239</v>
      </c>
      <c r="N22" s="36">
        <v>3275773.3010999998</v>
      </c>
      <c r="O22" s="36">
        <v>108825544.2985</v>
      </c>
      <c r="P22" s="36">
        <v>91115</v>
      </c>
      <c r="Q22" s="36">
        <v>96613</v>
      </c>
      <c r="R22" s="37">
        <v>-5.6907455518408501</v>
      </c>
      <c r="S22" s="36">
        <v>16.677941558470099</v>
      </c>
      <c r="T22" s="36">
        <v>18.177291420409301</v>
      </c>
      <c r="U22" s="39">
        <v>-8.9900174831691597</v>
      </c>
    </row>
    <row r="23" spans="1:21" ht="12" thickBot="1">
      <c r="A23" s="69"/>
      <c r="B23" s="58" t="s">
        <v>21</v>
      </c>
      <c r="C23" s="59"/>
      <c r="D23" s="36">
        <v>3525095.1688000001</v>
      </c>
      <c r="E23" s="36">
        <v>3865787</v>
      </c>
      <c r="F23" s="37">
        <v>91.186999407882496</v>
      </c>
      <c r="G23" s="36">
        <v>2780384.1307999999</v>
      </c>
      <c r="H23" s="37">
        <v>26.784465849534399</v>
      </c>
      <c r="I23" s="36">
        <v>224884.70240000001</v>
      </c>
      <c r="J23" s="37">
        <v>6.37953563326219</v>
      </c>
      <c r="K23" s="36">
        <v>393284.8824</v>
      </c>
      <c r="L23" s="37">
        <v>14.144983710824199</v>
      </c>
      <c r="M23" s="37">
        <v>-0.42818879528840997</v>
      </c>
      <c r="N23" s="36">
        <v>6969257.9835000001</v>
      </c>
      <c r="O23" s="36">
        <v>195948586.62830001</v>
      </c>
      <c r="P23" s="36">
        <v>120135</v>
      </c>
      <c r="Q23" s="36">
        <v>114980</v>
      </c>
      <c r="R23" s="37">
        <v>4.4833884153765897</v>
      </c>
      <c r="S23" s="36">
        <v>29.3427824430849</v>
      </c>
      <c r="T23" s="36">
        <v>29.9544513367542</v>
      </c>
      <c r="U23" s="39">
        <v>-2.0845633670078301</v>
      </c>
    </row>
    <row r="24" spans="1:21" ht="12" thickBot="1">
      <c r="A24" s="69"/>
      <c r="B24" s="58" t="s">
        <v>22</v>
      </c>
      <c r="C24" s="59"/>
      <c r="D24" s="36">
        <v>337614.46960000001</v>
      </c>
      <c r="E24" s="36">
        <v>328846</v>
      </c>
      <c r="F24" s="37">
        <v>102.66643644745599</v>
      </c>
      <c r="G24" s="36">
        <v>290095.8406</v>
      </c>
      <c r="H24" s="37">
        <v>16.380320690471802</v>
      </c>
      <c r="I24" s="36">
        <v>-202194.4057</v>
      </c>
      <c r="J24" s="37">
        <v>-59.889140989589897</v>
      </c>
      <c r="K24" s="36">
        <v>41749.157299999999</v>
      </c>
      <c r="L24" s="37">
        <v>14.391504963894301</v>
      </c>
      <c r="M24" s="37">
        <v>-5.84307753201045</v>
      </c>
      <c r="N24" s="36">
        <v>678211.68550000002</v>
      </c>
      <c r="O24" s="36">
        <v>27271821.25</v>
      </c>
      <c r="P24" s="36">
        <v>38807</v>
      </c>
      <c r="Q24" s="36">
        <v>38398</v>
      </c>
      <c r="R24" s="37">
        <v>1.0651596437314399</v>
      </c>
      <c r="S24" s="36">
        <v>8.69983429793594</v>
      </c>
      <c r="T24" s="36">
        <v>8.8701811526642</v>
      </c>
      <c r="U24" s="39">
        <v>-1.9580471178477401</v>
      </c>
    </row>
    <row r="25" spans="1:21" ht="12" thickBot="1">
      <c r="A25" s="69"/>
      <c r="B25" s="58" t="s">
        <v>23</v>
      </c>
      <c r="C25" s="59"/>
      <c r="D25" s="36">
        <v>293030.3382</v>
      </c>
      <c r="E25" s="36">
        <v>237171</v>
      </c>
      <c r="F25" s="37">
        <v>123.552347546707</v>
      </c>
      <c r="G25" s="36">
        <v>215030.17009999999</v>
      </c>
      <c r="H25" s="37">
        <v>36.274057758372201</v>
      </c>
      <c r="I25" s="36">
        <v>31360.412499999999</v>
      </c>
      <c r="J25" s="37">
        <v>10.702104325660599</v>
      </c>
      <c r="K25" s="36">
        <v>25725.457600000002</v>
      </c>
      <c r="L25" s="37">
        <v>11.963650304530001</v>
      </c>
      <c r="M25" s="37">
        <v>0.219041969539154</v>
      </c>
      <c r="N25" s="36">
        <v>610491.72829999996</v>
      </c>
      <c r="O25" s="36">
        <v>30905724.803599998</v>
      </c>
      <c r="P25" s="36">
        <v>20327</v>
      </c>
      <c r="Q25" s="36">
        <v>22117</v>
      </c>
      <c r="R25" s="37">
        <v>-8.0933218790975303</v>
      </c>
      <c r="S25" s="36">
        <v>14.415818281104</v>
      </c>
      <c r="T25" s="36">
        <v>14.353727453994701</v>
      </c>
      <c r="U25" s="39">
        <v>0.43071316451508701</v>
      </c>
    </row>
    <row r="26" spans="1:21" ht="12" thickBot="1">
      <c r="A26" s="69"/>
      <c r="B26" s="58" t="s">
        <v>24</v>
      </c>
      <c r="C26" s="59"/>
      <c r="D26" s="36">
        <v>613225.77450000006</v>
      </c>
      <c r="E26" s="36">
        <v>548380</v>
      </c>
      <c r="F26" s="37">
        <v>111.82497073197401</v>
      </c>
      <c r="G26" s="36">
        <v>465216.59409999999</v>
      </c>
      <c r="H26" s="37">
        <v>31.815111988070001</v>
      </c>
      <c r="I26" s="36">
        <v>135746.98430000001</v>
      </c>
      <c r="J26" s="37">
        <v>22.1365425174248</v>
      </c>
      <c r="K26" s="36">
        <v>99945.545400000003</v>
      </c>
      <c r="L26" s="37">
        <v>21.483658723170201</v>
      </c>
      <c r="M26" s="37">
        <v>0.35820945052344499</v>
      </c>
      <c r="N26" s="36">
        <v>1212014.7731999999</v>
      </c>
      <c r="O26" s="36">
        <v>54399947.631700002</v>
      </c>
      <c r="P26" s="36">
        <v>47509</v>
      </c>
      <c r="Q26" s="36">
        <v>47205</v>
      </c>
      <c r="R26" s="37">
        <v>0.64399957631606797</v>
      </c>
      <c r="S26" s="36">
        <v>12.9075706602959</v>
      </c>
      <c r="T26" s="36">
        <v>12.684863863997499</v>
      </c>
      <c r="U26" s="39">
        <v>1.7253966850906799</v>
      </c>
    </row>
    <row r="27" spans="1:21" ht="12" thickBot="1">
      <c r="A27" s="69"/>
      <c r="B27" s="58" t="s">
        <v>25</v>
      </c>
      <c r="C27" s="59"/>
      <c r="D27" s="36">
        <v>377981.96230000001</v>
      </c>
      <c r="E27" s="36">
        <v>364235</v>
      </c>
      <c r="F27" s="37">
        <v>103.774201353522</v>
      </c>
      <c r="G27" s="36">
        <v>294635.68359999999</v>
      </c>
      <c r="H27" s="37">
        <v>28.287910575404599</v>
      </c>
      <c r="I27" s="36">
        <v>106225.3294</v>
      </c>
      <c r="J27" s="37">
        <v>28.103280049033199</v>
      </c>
      <c r="K27" s="36">
        <v>87598.696299999996</v>
      </c>
      <c r="L27" s="37">
        <v>29.731190475531399</v>
      </c>
      <c r="M27" s="37">
        <v>0.21263596248292599</v>
      </c>
      <c r="N27" s="36">
        <v>745388.46420000005</v>
      </c>
      <c r="O27" s="36">
        <v>19467435.3244</v>
      </c>
      <c r="P27" s="36">
        <v>52136</v>
      </c>
      <c r="Q27" s="36">
        <v>50218</v>
      </c>
      <c r="R27" s="37">
        <v>3.8193476442709899</v>
      </c>
      <c r="S27" s="36">
        <v>7.2499225544729198</v>
      </c>
      <c r="T27" s="36">
        <v>7.31623126966426</v>
      </c>
      <c r="U27" s="39">
        <v>-0.91461273817934097</v>
      </c>
    </row>
    <row r="28" spans="1:21" ht="12" thickBot="1">
      <c r="A28" s="69"/>
      <c r="B28" s="58" t="s">
        <v>26</v>
      </c>
      <c r="C28" s="59"/>
      <c r="D28" s="36">
        <v>912724.75630000001</v>
      </c>
      <c r="E28" s="36">
        <v>854917</v>
      </c>
      <c r="F28" s="37">
        <v>106.761797496131</v>
      </c>
      <c r="G28" s="36">
        <v>676355.78980000003</v>
      </c>
      <c r="H28" s="37">
        <v>34.947430045641298</v>
      </c>
      <c r="I28" s="36">
        <v>102375.7257</v>
      </c>
      <c r="J28" s="37">
        <v>11.216494895461199</v>
      </c>
      <c r="K28" s="36">
        <v>54063.589699999997</v>
      </c>
      <c r="L28" s="37">
        <v>7.9933654025474903</v>
      </c>
      <c r="M28" s="37">
        <v>0.89361687353882802</v>
      </c>
      <c r="N28" s="36">
        <v>1825812.4824999999</v>
      </c>
      <c r="O28" s="36">
        <v>73263265.891599998</v>
      </c>
      <c r="P28" s="36">
        <v>48257</v>
      </c>
      <c r="Q28" s="36">
        <v>49019</v>
      </c>
      <c r="R28" s="37">
        <v>-1.5544992757910201</v>
      </c>
      <c r="S28" s="36">
        <v>18.9138312845805</v>
      </c>
      <c r="T28" s="36">
        <v>18.627220592015298</v>
      </c>
      <c r="U28" s="39">
        <v>1.51534973667019</v>
      </c>
    </row>
    <row r="29" spans="1:21" ht="12" thickBot="1">
      <c r="A29" s="69"/>
      <c r="B29" s="58" t="s">
        <v>27</v>
      </c>
      <c r="C29" s="59"/>
      <c r="D29" s="36">
        <v>759507.01340000005</v>
      </c>
      <c r="E29" s="36">
        <v>630629</v>
      </c>
      <c r="F29" s="37">
        <v>120.436423539038</v>
      </c>
      <c r="G29" s="36">
        <v>564474.8395</v>
      </c>
      <c r="H29" s="37">
        <v>34.551083636031599</v>
      </c>
      <c r="I29" s="36">
        <v>150707.883</v>
      </c>
      <c r="J29" s="37">
        <v>19.842856002783002</v>
      </c>
      <c r="K29" s="36">
        <v>126347.92600000001</v>
      </c>
      <c r="L29" s="37">
        <v>22.383269750679499</v>
      </c>
      <c r="M29" s="37">
        <v>0.19280060837721999</v>
      </c>
      <c r="N29" s="36">
        <v>1558104.4939999999</v>
      </c>
      <c r="O29" s="36">
        <v>46784571.0405</v>
      </c>
      <c r="P29" s="36">
        <v>99333</v>
      </c>
      <c r="Q29" s="36">
        <v>102112</v>
      </c>
      <c r="R29" s="37">
        <v>-2.7215214666248899</v>
      </c>
      <c r="S29" s="36">
        <v>7.6460694170114696</v>
      </c>
      <c r="T29" s="36">
        <v>7.8207995201347504</v>
      </c>
      <c r="U29" s="39">
        <v>-2.2852277895167501</v>
      </c>
    </row>
    <row r="30" spans="1:21" ht="12" thickBot="1">
      <c r="A30" s="69"/>
      <c r="B30" s="58" t="s">
        <v>28</v>
      </c>
      <c r="C30" s="59"/>
      <c r="D30" s="36">
        <v>1268751.1793</v>
      </c>
      <c r="E30" s="36">
        <v>1294305</v>
      </c>
      <c r="F30" s="37">
        <v>98.025672411062303</v>
      </c>
      <c r="G30" s="36">
        <v>1007628.6062</v>
      </c>
      <c r="H30" s="37">
        <v>25.914565296508801</v>
      </c>
      <c r="I30" s="36">
        <v>193734.12599999999</v>
      </c>
      <c r="J30" s="37">
        <v>15.2696706147605</v>
      </c>
      <c r="K30" s="36">
        <v>183999.34719999999</v>
      </c>
      <c r="L30" s="37">
        <v>18.260631552919499</v>
      </c>
      <c r="M30" s="37">
        <v>5.2906594225134003E-2</v>
      </c>
      <c r="N30" s="36">
        <v>2591828.4898999999</v>
      </c>
      <c r="O30" s="36">
        <v>81851567.179800004</v>
      </c>
      <c r="P30" s="36">
        <v>78702</v>
      </c>
      <c r="Q30" s="36">
        <v>80289</v>
      </c>
      <c r="R30" s="37">
        <v>-1.9766094981878</v>
      </c>
      <c r="S30" s="36">
        <v>16.120952190541502</v>
      </c>
      <c r="T30" s="36">
        <v>16.478936225385802</v>
      </c>
      <c r="U30" s="39">
        <v>-2.2206134638516799</v>
      </c>
    </row>
    <row r="31" spans="1:21" ht="12" thickBot="1">
      <c r="A31" s="69"/>
      <c r="B31" s="58" t="s">
        <v>29</v>
      </c>
      <c r="C31" s="59"/>
      <c r="D31" s="36">
        <v>910594.66440000001</v>
      </c>
      <c r="E31" s="36">
        <v>828957</v>
      </c>
      <c r="F31" s="37">
        <v>109.848238738559</v>
      </c>
      <c r="G31" s="36">
        <v>658670.01610000001</v>
      </c>
      <c r="H31" s="37">
        <v>38.247474781325501</v>
      </c>
      <c r="I31" s="36">
        <v>58925.514199999998</v>
      </c>
      <c r="J31" s="37">
        <v>6.4711025117664898</v>
      </c>
      <c r="K31" s="36">
        <v>29470.7703</v>
      </c>
      <c r="L31" s="37">
        <v>4.4742844792749299</v>
      </c>
      <c r="M31" s="37">
        <v>0.99945619337951297</v>
      </c>
      <c r="N31" s="36">
        <v>1833348.9069999999</v>
      </c>
      <c r="O31" s="36">
        <v>84198172.177399993</v>
      </c>
      <c r="P31" s="36">
        <v>34527</v>
      </c>
      <c r="Q31" s="36">
        <v>33824</v>
      </c>
      <c r="R31" s="37">
        <v>2.0784058656575302</v>
      </c>
      <c r="S31" s="36">
        <v>26.3734081848988</v>
      </c>
      <c r="T31" s="36">
        <v>27.281050218779601</v>
      </c>
      <c r="U31" s="39">
        <v>-3.4415045166612201</v>
      </c>
    </row>
    <row r="32" spans="1:21" ht="12" thickBot="1">
      <c r="A32" s="69"/>
      <c r="B32" s="58" t="s">
        <v>30</v>
      </c>
      <c r="C32" s="59"/>
      <c r="D32" s="36">
        <v>205340.48670000001</v>
      </c>
      <c r="E32" s="36">
        <v>194406</v>
      </c>
      <c r="F32" s="37">
        <v>105.624562359186</v>
      </c>
      <c r="G32" s="36">
        <v>151533.19190000001</v>
      </c>
      <c r="H32" s="37">
        <v>35.508586683443298</v>
      </c>
      <c r="I32" s="36">
        <v>52486.978499999997</v>
      </c>
      <c r="J32" s="37">
        <v>25.5609496906876</v>
      </c>
      <c r="K32" s="36">
        <v>42666.376300000004</v>
      </c>
      <c r="L32" s="37">
        <v>28.1564558662214</v>
      </c>
      <c r="M32" s="37">
        <v>0.23017193049038001</v>
      </c>
      <c r="N32" s="36">
        <v>404192.14350000001</v>
      </c>
      <c r="O32" s="36">
        <v>11784010.3465</v>
      </c>
      <c r="P32" s="36">
        <v>39818</v>
      </c>
      <c r="Q32" s="36">
        <v>38417</v>
      </c>
      <c r="R32" s="37">
        <v>3.6468230210583901</v>
      </c>
      <c r="S32" s="36">
        <v>5.1569764101662603</v>
      </c>
      <c r="T32" s="36">
        <v>5.1761370434963698</v>
      </c>
      <c r="U32" s="39">
        <v>-0.371547818065246</v>
      </c>
    </row>
    <row r="33" spans="1:21" ht="12" thickBot="1">
      <c r="A33" s="69"/>
      <c r="B33" s="58" t="s">
        <v>31</v>
      </c>
      <c r="C33" s="59"/>
      <c r="D33" s="36">
        <v>14.4445</v>
      </c>
      <c r="E33" s="38"/>
      <c r="F33" s="38"/>
      <c r="G33" s="36">
        <v>85.265900000000002</v>
      </c>
      <c r="H33" s="37">
        <v>-83.059464569071594</v>
      </c>
      <c r="I33" s="36">
        <v>1.2251000000000001</v>
      </c>
      <c r="J33" s="37">
        <v>8.4814289175810895</v>
      </c>
      <c r="K33" s="36">
        <v>17.546900000000001</v>
      </c>
      <c r="L33" s="37">
        <v>20.5790356989136</v>
      </c>
      <c r="M33" s="37">
        <v>-0.93018139956345602</v>
      </c>
      <c r="N33" s="36">
        <v>45.213900000000002</v>
      </c>
      <c r="O33" s="36">
        <v>3225.1943000000001</v>
      </c>
      <c r="P33" s="36">
        <v>3</v>
      </c>
      <c r="Q33" s="36">
        <v>6</v>
      </c>
      <c r="R33" s="37">
        <v>-50</v>
      </c>
      <c r="S33" s="36">
        <v>4.81483333333333</v>
      </c>
      <c r="T33" s="36">
        <v>5.1282333333333296</v>
      </c>
      <c r="U33" s="39">
        <v>-6.5090518882619799</v>
      </c>
    </row>
    <row r="34" spans="1:21" ht="12" thickBot="1">
      <c r="A34" s="69"/>
      <c r="B34" s="58" t="s">
        <v>40</v>
      </c>
      <c r="C34" s="59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6">
        <v>3</v>
      </c>
      <c r="P34" s="38"/>
      <c r="Q34" s="38"/>
      <c r="R34" s="38"/>
      <c r="S34" s="38"/>
      <c r="T34" s="38"/>
      <c r="U34" s="40"/>
    </row>
    <row r="35" spans="1:21" ht="12" thickBot="1">
      <c r="A35" s="69"/>
      <c r="B35" s="58" t="s">
        <v>32</v>
      </c>
      <c r="C35" s="59"/>
      <c r="D35" s="36">
        <v>112644.82919999999</v>
      </c>
      <c r="E35" s="36">
        <v>127354</v>
      </c>
      <c r="F35" s="37">
        <v>88.450169763022799</v>
      </c>
      <c r="G35" s="36">
        <v>94380.297600000005</v>
      </c>
      <c r="H35" s="37">
        <v>19.352059767185999</v>
      </c>
      <c r="I35" s="36">
        <v>12155.536</v>
      </c>
      <c r="J35" s="37">
        <v>10.791028834903701</v>
      </c>
      <c r="K35" s="36">
        <v>14633.863600000001</v>
      </c>
      <c r="L35" s="37">
        <v>15.5052102738867</v>
      </c>
      <c r="M35" s="37">
        <v>-0.16935565806421801</v>
      </c>
      <c r="N35" s="36">
        <v>233583.49780000001</v>
      </c>
      <c r="O35" s="36">
        <v>17446198.6908</v>
      </c>
      <c r="P35" s="36">
        <v>8181</v>
      </c>
      <c r="Q35" s="36">
        <v>8785</v>
      </c>
      <c r="R35" s="37">
        <v>-6.8753557199772404</v>
      </c>
      <c r="S35" s="36">
        <v>13.769078254492101</v>
      </c>
      <c r="T35" s="36">
        <v>13.7664961411497</v>
      </c>
      <c r="U35" s="39">
        <v>1.8752986181809001E-2</v>
      </c>
    </row>
    <row r="36" spans="1:21" ht="12" thickBot="1">
      <c r="A36" s="69"/>
      <c r="B36" s="58" t="s">
        <v>41</v>
      </c>
      <c r="C36" s="59"/>
      <c r="D36" s="38"/>
      <c r="E36" s="36">
        <v>777452</v>
      </c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40"/>
    </row>
    <row r="37" spans="1:21" ht="12" thickBot="1">
      <c r="A37" s="69"/>
      <c r="B37" s="58" t="s">
        <v>42</v>
      </c>
      <c r="C37" s="59"/>
      <c r="D37" s="38"/>
      <c r="E37" s="36">
        <v>539719</v>
      </c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40"/>
    </row>
    <row r="38" spans="1:21" ht="12" thickBot="1">
      <c r="A38" s="69"/>
      <c r="B38" s="58" t="s">
        <v>43</v>
      </c>
      <c r="C38" s="59"/>
      <c r="D38" s="38"/>
      <c r="E38" s="36">
        <v>340098</v>
      </c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40"/>
    </row>
    <row r="39" spans="1:21" ht="12" thickBot="1">
      <c r="A39" s="69"/>
      <c r="B39" s="58" t="s">
        <v>33</v>
      </c>
      <c r="C39" s="59"/>
      <c r="D39" s="36">
        <v>436288.03350000002</v>
      </c>
      <c r="E39" s="36">
        <v>742994</v>
      </c>
      <c r="F39" s="37">
        <v>58.720263353405301</v>
      </c>
      <c r="G39" s="36">
        <v>597832.4</v>
      </c>
      <c r="H39" s="37">
        <v>-27.021681411044302</v>
      </c>
      <c r="I39" s="36">
        <v>28253.8809</v>
      </c>
      <c r="J39" s="37">
        <v>6.4759697105009</v>
      </c>
      <c r="K39" s="36">
        <v>38479.538500000002</v>
      </c>
      <c r="L39" s="37">
        <v>6.4365093795518602</v>
      </c>
      <c r="M39" s="37">
        <v>-0.26574272973674101</v>
      </c>
      <c r="N39" s="36">
        <v>851800.42669999995</v>
      </c>
      <c r="O39" s="36">
        <v>23968744.561900001</v>
      </c>
      <c r="P39" s="36">
        <v>677</v>
      </c>
      <c r="Q39" s="36">
        <v>675</v>
      </c>
      <c r="R39" s="37">
        <v>0.29629629629630599</v>
      </c>
      <c r="S39" s="36">
        <v>644.44318094534697</v>
      </c>
      <c r="T39" s="36">
        <v>615.57391585185201</v>
      </c>
      <c r="U39" s="39">
        <v>4.4797223319434298</v>
      </c>
    </row>
    <row r="40" spans="1:21" ht="12" thickBot="1">
      <c r="A40" s="69"/>
      <c r="B40" s="58" t="s">
        <v>34</v>
      </c>
      <c r="C40" s="59"/>
      <c r="D40" s="36">
        <v>603422.0871</v>
      </c>
      <c r="E40" s="36">
        <v>534803</v>
      </c>
      <c r="F40" s="37">
        <v>112.83072217246399</v>
      </c>
      <c r="G40" s="36">
        <v>551733.37</v>
      </c>
      <c r="H40" s="37">
        <v>9.3684232113783903</v>
      </c>
      <c r="I40" s="36">
        <v>43869.830600000001</v>
      </c>
      <c r="J40" s="37">
        <v>7.2701731570408699</v>
      </c>
      <c r="K40" s="36">
        <v>54890.505499999999</v>
      </c>
      <c r="L40" s="37">
        <v>9.9487376484043395</v>
      </c>
      <c r="M40" s="37">
        <v>-0.20077561318869599</v>
      </c>
      <c r="N40" s="36">
        <v>1239690.9232999999</v>
      </c>
      <c r="O40" s="36">
        <v>49228012.061999999</v>
      </c>
      <c r="P40" s="36">
        <v>3409</v>
      </c>
      <c r="Q40" s="36">
        <v>3285</v>
      </c>
      <c r="R40" s="37">
        <v>3.7747336377473402</v>
      </c>
      <c r="S40" s="36">
        <v>177.008532443532</v>
      </c>
      <c r="T40" s="36">
        <v>193.68914343987799</v>
      </c>
      <c r="U40" s="39">
        <v>-9.4236197352055502</v>
      </c>
    </row>
    <row r="41" spans="1:21" ht="12" thickBot="1">
      <c r="A41" s="69"/>
      <c r="B41" s="58" t="s">
        <v>44</v>
      </c>
      <c r="C41" s="59"/>
      <c r="D41" s="38"/>
      <c r="E41" s="36">
        <v>228236</v>
      </c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40"/>
    </row>
    <row r="42" spans="1:21" ht="12" thickBot="1">
      <c r="A42" s="69"/>
      <c r="B42" s="58" t="s">
        <v>45</v>
      </c>
      <c r="C42" s="59"/>
      <c r="D42" s="38"/>
      <c r="E42" s="36">
        <v>91697</v>
      </c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40"/>
    </row>
    <row r="43" spans="1:21" ht="12" thickBot="1">
      <c r="A43" s="70"/>
      <c r="B43" s="58" t="s">
        <v>35</v>
      </c>
      <c r="C43" s="59"/>
      <c r="D43" s="41">
        <v>22576.7071</v>
      </c>
      <c r="E43" s="42"/>
      <c r="F43" s="42"/>
      <c r="G43" s="41">
        <v>35308.639999999999</v>
      </c>
      <c r="H43" s="43">
        <v>-36.058972817984497</v>
      </c>
      <c r="I43" s="41">
        <v>1792.2963</v>
      </c>
      <c r="J43" s="43">
        <v>7.9386966932835001</v>
      </c>
      <c r="K43" s="41">
        <v>3712.1255000000001</v>
      </c>
      <c r="L43" s="43">
        <v>10.5133630182301</v>
      </c>
      <c r="M43" s="43">
        <v>-0.51717788097412098</v>
      </c>
      <c r="N43" s="41">
        <v>56139.406499999997</v>
      </c>
      <c r="O43" s="41">
        <v>3553330.9956999999</v>
      </c>
      <c r="P43" s="41">
        <v>53</v>
      </c>
      <c r="Q43" s="41">
        <v>50</v>
      </c>
      <c r="R43" s="43">
        <v>6.0000000000000098</v>
      </c>
      <c r="S43" s="41">
        <v>425.97560566037703</v>
      </c>
      <c r="T43" s="41">
        <v>671.25398800000005</v>
      </c>
      <c r="U43" s="44">
        <v>-57.5803823224513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2:C22"/>
    <mergeCell ref="B23:C23"/>
    <mergeCell ref="B24:C24"/>
    <mergeCell ref="B13:C13"/>
    <mergeCell ref="B14:C14"/>
    <mergeCell ref="B15:C15"/>
    <mergeCell ref="B16:C16"/>
    <mergeCell ref="B17:C17"/>
    <mergeCell ref="B18:C18"/>
    <mergeCell ref="B31:C31"/>
    <mergeCell ref="B32:C32"/>
    <mergeCell ref="B25:C25"/>
    <mergeCell ref="B26:C26"/>
    <mergeCell ref="B27:C27"/>
    <mergeCell ref="B28:C28"/>
    <mergeCell ref="B29:C29"/>
    <mergeCell ref="B30:C30"/>
    <mergeCell ref="B19:C19"/>
    <mergeCell ref="B20:C20"/>
    <mergeCell ref="B21:C21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  <mergeCell ref="B36:C36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sqref="A1:G31"/>
    </sheetView>
  </sheetViews>
  <sheetFormatPr defaultRowHeight="15"/>
  <cols>
    <col min="1" max="1" width="3.5703125" style="28" customWidth="1"/>
    <col min="2" max="2" width="5.7109375" style="29" customWidth="1"/>
    <col min="3" max="3" width="9" style="28"/>
    <col min="4" max="5" width="12" style="28" customWidth="1"/>
    <col min="6" max="6" width="12.5703125" style="28" customWidth="1"/>
    <col min="7" max="7" width="12" style="28" customWidth="1"/>
    <col min="8" max="8" width="14" style="28" customWidth="1"/>
    <col min="9" max="256" width="9" style="3"/>
    <col min="257" max="257" width="3.5703125" style="3" customWidth="1"/>
    <col min="258" max="258" width="5.7109375" style="3" customWidth="1"/>
    <col min="259" max="259" width="9" style="3"/>
    <col min="260" max="261" width="12" style="3" customWidth="1"/>
    <col min="262" max="262" width="12.5703125" style="3" customWidth="1"/>
    <col min="263" max="263" width="12" style="3" customWidth="1"/>
    <col min="264" max="264" width="14" style="3" customWidth="1"/>
    <col min="265" max="512" width="9" style="3"/>
    <col min="513" max="513" width="3.5703125" style="3" customWidth="1"/>
    <col min="514" max="514" width="5.7109375" style="3" customWidth="1"/>
    <col min="515" max="515" width="9" style="3"/>
    <col min="516" max="517" width="12" style="3" customWidth="1"/>
    <col min="518" max="518" width="12.5703125" style="3" customWidth="1"/>
    <col min="519" max="519" width="12" style="3" customWidth="1"/>
    <col min="520" max="520" width="14" style="3" customWidth="1"/>
    <col min="521" max="768" width="9" style="3"/>
    <col min="769" max="769" width="3.5703125" style="3" customWidth="1"/>
    <col min="770" max="770" width="5.7109375" style="3" customWidth="1"/>
    <col min="771" max="771" width="9" style="3"/>
    <col min="772" max="773" width="12" style="3" customWidth="1"/>
    <col min="774" max="774" width="12.5703125" style="3" customWidth="1"/>
    <col min="775" max="775" width="12" style="3" customWidth="1"/>
    <col min="776" max="776" width="14" style="3" customWidth="1"/>
    <col min="777" max="1024" width="9" style="3"/>
    <col min="1025" max="1025" width="3.5703125" style="3" customWidth="1"/>
    <col min="1026" max="1026" width="5.7109375" style="3" customWidth="1"/>
    <col min="1027" max="1027" width="9" style="3"/>
    <col min="1028" max="1029" width="12" style="3" customWidth="1"/>
    <col min="1030" max="1030" width="12.5703125" style="3" customWidth="1"/>
    <col min="1031" max="1031" width="12" style="3" customWidth="1"/>
    <col min="1032" max="1032" width="14" style="3" customWidth="1"/>
    <col min="1033" max="1280" width="9" style="3"/>
    <col min="1281" max="1281" width="3.5703125" style="3" customWidth="1"/>
    <col min="1282" max="1282" width="5.7109375" style="3" customWidth="1"/>
    <col min="1283" max="1283" width="9" style="3"/>
    <col min="1284" max="1285" width="12" style="3" customWidth="1"/>
    <col min="1286" max="1286" width="12.5703125" style="3" customWidth="1"/>
    <col min="1287" max="1287" width="12" style="3" customWidth="1"/>
    <col min="1288" max="1288" width="14" style="3" customWidth="1"/>
    <col min="1289" max="1536" width="9" style="3"/>
    <col min="1537" max="1537" width="3.5703125" style="3" customWidth="1"/>
    <col min="1538" max="1538" width="5.7109375" style="3" customWidth="1"/>
    <col min="1539" max="1539" width="9" style="3"/>
    <col min="1540" max="1541" width="12" style="3" customWidth="1"/>
    <col min="1542" max="1542" width="12.5703125" style="3" customWidth="1"/>
    <col min="1543" max="1543" width="12" style="3" customWidth="1"/>
    <col min="1544" max="1544" width="14" style="3" customWidth="1"/>
    <col min="1545" max="1792" width="9" style="3"/>
    <col min="1793" max="1793" width="3.5703125" style="3" customWidth="1"/>
    <col min="1794" max="1794" width="5.7109375" style="3" customWidth="1"/>
    <col min="1795" max="1795" width="9" style="3"/>
    <col min="1796" max="1797" width="12" style="3" customWidth="1"/>
    <col min="1798" max="1798" width="12.5703125" style="3" customWidth="1"/>
    <col min="1799" max="1799" width="12" style="3" customWidth="1"/>
    <col min="1800" max="1800" width="14" style="3" customWidth="1"/>
    <col min="1801" max="2048" width="9" style="3"/>
    <col min="2049" max="2049" width="3.5703125" style="3" customWidth="1"/>
    <col min="2050" max="2050" width="5.7109375" style="3" customWidth="1"/>
    <col min="2051" max="2051" width="9" style="3"/>
    <col min="2052" max="2053" width="12" style="3" customWidth="1"/>
    <col min="2054" max="2054" width="12.5703125" style="3" customWidth="1"/>
    <col min="2055" max="2055" width="12" style="3" customWidth="1"/>
    <col min="2056" max="2056" width="14" style="3" customWidth="1"/>
    <col min="2057" max="2304" width="9" style="3"/>
    <col min="2305" max="2305" width="3.5703125" style="3" customWidth="1"/>
    <col min="2306" max="2306" width="5.7109375" style="3" customWidth="1"/>
    <col min="2307" max="2307" width="9" style="3"/>
    <col min="2308" max="2309" width="12" style="3" customWidth="1"/>
    <col min="2310" max="2310" width="12.5703125" style="3" customWidth="1"/>
    <col min="2311" max="2311" width="12" style="3" customWidth="1"/>
    <col min="2312" max="2312" width="14" style="3" customWidth="1"/>
    <col min="2313" max="2560" width="9" style="3"/>
    <col min="2561" max="2561" width="3.5703125" style="3" customWidth="1"/>
    <col min="2562" max="2562" width="5.7109375" style="3" customWidth="1"/>
    <col min="2563" max="2563" width="9" style="3"/>
    <col min="2564" max="2565" width="12" style="3" customWidth="1"/>
    <col min="2566" max="2566" width="12.5703125" style="3" customWidth="1"/>
    <col min="2567" max="2567" width="12" style="3" customWidth="1"/>
    <col min="2568" max="2568" width="14" style="3" customWidth="1"/>
    <col min="2569" max="2816" width="9" style="3"/>
    <col min="2817" max="2817" width="3.5703125" style="3" customWidth="1"/>
    <col min="2818" max="2818" width="5.7109375" style="3" customWidth="1"/>
    <col min="2819" max="2819" width="9" style="3"/>
    <col min="2820" max="2821" width="12" style="3" customWidth="1"/>
    <col min="2822" max="2822" width="12.5703125" style="3" customWidth="1"/>
    <col min="2823" max="2823" width="12" style="3" customWidth="1"/>
    <col min="2824" max="2824" width="14" style="3" customWidth="1"/>
    <col min="2825" max="3072" width="9" style="3"/>
    <col min="3073" max="3073" width="3.5703125" style="3" customWidth="1"/>
    <col min="3074" max="3074" width="5.7109375" style="3" customWidth="1"/>
    <col min="3075" max="3075" width="9" style="3"/>
    <col min="3076" max="3077" width="12" style="3" customWidth="1"/>
    <col min="3078" max="3078" width="12.5703125" style="3" customWidth="1"/>
    <col min="3079" max="3079" width="12" style="3" customWidth="1"/>
    <col min="3080" max="3080" width="14" style="3" customWidth="1"/>
    <col min="3081" max="3328" width="9" style="3"/>
    <col min="3329" max="3329" width="3.5703125" style="3" customWidth="1"/>
    <col min="3330" max="3330" width="5.7109375" style="3" customWidth="1"/>
    <col min="3331" max="3331" width="9" style="3"/>
    <col min="3332" max="3333" width="12" style="3" customWidth="1"/>
    <col min="3334" max="3334" width="12.5703125" style="3" customWidth="1"/>
    <col min="3335" max="3335" width="12" style="3" customWidth="1"/>
    <col min="3336" max="3336" width="14" style="3" customWidth="1"/>
    <col min="3337" max="3584" width="9" style="3"/>
    <col min="3585" max="3585" width="3.5703125" style="3" customWidth="1"/>
    <col min="3586" max="3586" width="5.7109375" style="3" customWidth="1"/>
    <col min="3587" max="3587" width="9" style="3"/>
    <col min="3588" max="3589" width="12" style="3" customWidth="1"/>
    <col min="3590" max="3590" width="12.5703125" style="3" customWidth="1"/>
    <col min="3591" max="3591" width="12" style="3" customWidth="1"/>
    <col min="3592" max="3592" width="14" style="3" customWidth="1"/>
    <col min="3593" max="3840" width="9" style="3"/>
    <col min="3841" max="3841" width="3.5703125" style="3" customWidth="1"/>
    <col min="3842" max="3842" width="5.7109375" style="3" customWidth="1"/>
    <col min="3843" max="3843" width="9" style="3"/>
    <col min="3844" max="3845" width="12" style="3" customWidth="1"/>
    <col min="3846" max="3846" width="12.5703125" style="3" customWidth="1"/>
    <col min="3847" max="3847" width="12" style="3" customWidth="1"/>
    <col min="3848" max="3848" width="14" style="3" customWidth="1"/>
    <col min="3849" max="4096" width="9" style="3"/>
    <col min="4097" max="4097" width="3.5703125" style="3" customWidth="1"/>
    <col min="4098" max="4098" width="5.7109375" style="3" customWidth="1"/>
    <col min="4099" max="4099" width="9" style="3"/>
    <col min="4100" max="4101" width="12" style="3" customWidth="1"/>
    <col min="4102" max="4102" width="12.5703125" style="3" customWidth="1"/>
    <col min="4103" max="4103" width="12" style="3" customWidth="1"/>
    <col min="4104" max="4104" width="14" style="3" customWidth="1"/>
    <col min="4105" max="4352" width="9" style="3"/>
    <col min="4353" max="4353" width="3.5703125" style="3" customWidth="1"/>
    <col min="4354" max="4354" width="5.7109375" style="3" customWidth="1"/>
    <col min="4355" max="4355" width="9" style="3"/>
    <col min="4356" max="4357" width="12" style="3" customWidth="1"/>
    <col min="4358" max="4358" width="12.5703125" style="3" customWidth="1"/>
    <col min="4359" max="4359" width="12" style="3" customWidth="1"/>
    <col min="4360" max="4360" width="14" style="3" customWidth="1"/>
    <col min="4361" max="4608" width="9" style="3"/>
    <col min="4609" max="4609" width="3.5703125" style="3" customWidth="1"/>
    <col min="4610" max="4610" width="5.7109375" style="3" customWidth="1"/>
    <col min="4611" max="4611" width="9" style="3"/>
    <col min="4612" max="4613" width="12" style="3" customWidth="1"/>
    <col min="4614" max="4614" width="12.5703125" style="3" customWidth="1"/>
    <col min="4615" max="4615" width="12" style="3" customWidth="1"/>
    <col min="4616" max="4616" width="14" style="3" customWidth="1"/>
    <col min="4617" max="4864" width="9" style="3"/>
    <col min="4865" max="4865" width="3.5703125" style="3" customWidth="1"/>
    <col min="4866" max="4866" width="5.7109375" style="3" customWidth="1"/>
    <col min="4867" max="4867" width="9" style="3"/>
    <col min="4868" max="4869" width="12" style="3" customWidth="1"/>
    <col min="4870" max="4870" width="12.5703125" style="3" customWidth="1"/>
    <col min="4871" max="4871" width="12" style="3" customWidth="1"/>
    <col min="4872" max="4872" width="14" style="3" customWidth="1"/>
    <col min="4873" max="5120" width="9" style="3"/>
    <col min="5121" max="5121" width="3.5703125" style="3" customWidth="1"/>
    <col min="5122" max="5122" width="5.7109375" style="3" customWidth="1"/>
    <col min="5123" max="5123" width="9" style="3"/>
    <col min="5124" max="5125" width="12" style="3" customWidth="1"/>
    <col min="5126" max="5126" width="12.5703125" style="3" customWidth="1"/>
    <col min="5127" max="5127" width="12" style="3" customWidth="1"/>
    <col min="5128" max="5128" width="14" style="3" customWidth="1"/>
    <col min="5129" max="5376" width="9" style="3"/>
    <col min="5377" max="5377" width="3.5703125" style="3" customWidth="1"/>
    <col min="5378" max="5378" width="5.7109375" style="3" customWidth="1"/>
    <col min="5379" max="5379" width="9" style="3"/>
    <col min="5380" max="5381" width="12" style="3" customWidth="1"/>
    <col min="5382" max="5382" width="12.5703125" style="3" customWidth="1"/>
    <col min="5383" max="5383" width="12" style="3" customWidth="1"/>
    <col min="5384" max="5384" width="14" style="3" customWidth="1"/>
    <col min="5385" max="5632" width="9" style="3"/>
    <col min="5633" max="5633" width="3.5703125" style="3" customWidth="1"/>
    <col min="5634" max="5634" width="5.7109375" style="3" customWidth="1"/>
    <col min="5635" max="5635" width="9" style="3"/>
    <col min="5636" max="5637" width="12" style="3" customWidth="1"/>
    <col min="5638" max="5638" width="12.5703125" style="3" customWidth="1"/>
    <col min="5639" max="5639" width="12" style="3" customWidth="1"/>
    <col min="5640" max="5640" width="14" style="3" customWidth="1"/>
    <col min="5641" max="5888" width="9" style="3"/>
    <col min="5889" max="5889" width="3.5703125" style="3" customWidth="1"/>
    <col min="5890" max="5890" width="5.7109375" style="3" customWidth="1"/>
    <col min="5891" max="5891" width="9" style="3"/>
    <col min="5892" max="5893" width="12" style="3" customWidth="1"/>
    <col min="5894" max="5894" width="12.5703125" style="3" customWidth="1"/>
    <col min="5895" max="5895" width="12" style="3" customWidth="1"/>
    <col min="5896" max="5896" width="14" style="3" customWidth="1"/>
    <col min="5897" max="6144" width="9" style="3"/>
    <col min="6145" max="6145" width="3.5703125" style="3" customWidth="1"/>
    <col min="6146" max="6146" width="5.7109375" style="3" customWidth="1"/>
    <col min="6147" max="6147" width="9" style="3"/>
    <col min="6148" max="6149" width="12" style="3" customWidth="1"/>
    <col min="6150" max="6150" width="12.5703125" style="3" customWidth="1"/>
    <col min="6151" max="6151" width="12" style="3" customWidth="1"/>
    <col min="6152" max="6152" width="14" style="3" customWidth="1"/>
    <col min="6153" max="6400" width="9" style="3"/>
    <col min="6401" max="6401" width="3.5703125" style="3" customWidth="1"/>
    <col min="6402" max="6402" width="5.7109375" style="3" customWidth="1"/>
    <col min="6403" max="6403" width="9" style="3"/>
    <col min="6404" max="6405" width="12" style="3" customWidth="1"/>
    <col min="6406" max="6406" width="12.5703125" style="3" customWidth="1"/>
    <col min="6407" max="6407" width="12" style="3" customWidth="1"/>
    <col min="6408" max="6408" width="14" style="3" customWidth="1"/>
    <col min="6409" max="6656" width="9" style="3"/>
    <col min="6657" max="6657" width="3.5703125" style="3" customWidth="1"/>
    <col min="6658" max="6658" width="5.7109375" style="3" customWidth="1"/>
    <col min="6659" max="6659" width="9" style="3"/>
    <col min="6660" max="6661" width="12" style="3" customWidth="1"/>
    <col min="6662" max="6662" width="12.5703125" style="3" customWidth="1"/>
    <col min="6663" max="6663" width="12" style="3" customWidth="1"/>
    <col min="6664" max="6664" width="14" style="3" customWidth="1"/>
    <col min="6665" max="6912" width="9" style="3"/>
    <col min="6913" max="6913" width="3.5703125" style="3" customWidth="1"/>
    <col min="6914" max="6914" width="5.7109375" style="3" customWidth="1"/>
    <col min="6915" max="6915" width="9" style="3"/>
    <col min="6916" max="6917" width="12" style="3" customWidth="1"/>
    <col min="6918" max="6918" width="12.5703125" style="3" customWidth="1"/>
    <col min="6919" max="6919" width="12" style="3" customWidth="1"/>
    <col min="6920" max="6920" width="14" style="3" customWidth="1"/>
    <col min="6921" max="7168" width="9" style="3"/>
    <col min="7169" max="7169" width="3.5703125" style="3" customWidth="1"/>
    <col min="7170" max="7170" width="5.7109375" style="3" customWidth="1"/>
    <col min="7171" max="7171" width="9" style="3"/>
    <col min="7172" max="7173" width="12" style="3" customWidth="1"/>
    <col min="7174" max="7174" width="12.5703125" style="3" customWidth="1"/>
    <col min="7175" max="7175" width="12" style="3" customWidth="1"/>
    <col min="7176" max="7176" width="14" style="3" customWidth="1"/>
    <col min="7177" max="7424" width="9" style="3"/>
    <col min="7425" max="7425" width="3.5703125" style="3" customWidth="1"/>
    <col min="7426" max="7426" width="5.7109375" style="3" customWidth="1"/>
    <col min="7427" max="7427" width="9" style="3"/>
    <col min="7428" max="7429" width="12" style="3" customWidth="1"/>
    <col min="7430" max="7430" width="12.5703125" style="3" customWidth="1"/>
    <col min="7431" max="7431" width="12" style="3" customWidth="1"/>
    <col min="7432" max="7432" width="14" style="3" customWidth="1"/>
    <col min="7433" max="7680" width="9" style="3"/>
    <col min="7681" max="7681" width="3.5703125" style="3" customWidth="1"/>
    <col min="7682" max="7682" width="5.7109375" style="3" customWidth="1"/>
    <col min="7683" max="7683" width="9" style="3"/>
    <col min="7684" max="7685" width="12" style="3" customWidth="1"/>
    <col min="7686" max="7686" width="12.5703125" style="3" customWidth="1"/>
    <col min="7687" max="7687" width="12" style="3" customWidth="1"/>
    <col min="7688" max="7688" width="14" style="3" customWidth="1"/>
    <col min="7689" max="7936" width="9" style="3"/>
    <col min="7937" max="7937" width="3.5703125" style="3" customWidth="1"/>
    <col min="7938" max="7938" width="5.7109375" style="3" customWidth="1"/>
    <col min="7939" max="7939" width="9" style="3"/>
    <col min="7940" max="7941" width="12" style="3" customWidth="1"/>
    <col min="7942" max="7942" width="12.5703125" style="3" customWidth="1"/>
    <col min="7943" max="7943" width="12" style="3" customWidth="1"/>
    <col min="7944" max="7944" width="14" style="3" customWidth="1"/>
    <col min="7945" max="8192" width="9" style="3"/>
    <col min="8193" max="8193" width="3.5703125" style="3" customWidth="1"/>
    <col min="8194" max="8194" width="5.7109375" style="3" customWidth="1"/>
    <col min="8195" max="8195" width="9" style="3"/>
    <col min="8196" max="8197" width="12" style="3" customWidth="1"/>
    <col min="8198" max="8198" width="12.5703125" style="3" customWidth="1"/>
    <col min="8199" max="8199" width="12" style="3" customWidth="1"/>
    <col min="8200" max="8200" width="14" style="3" customWidth="1"/>
    <col min="8201" max="8448" width="9" style="3"/>
    <col min="8449" max="8449" width="3.5703125" style="3" customWidth="1"/>
    <col min="8450" max="8450" width="5.7109375" style="3" customWidth="1"/>
    <col min="8451" max="8451" width="9" style="3"/>
    <col min="8452" max="8453" width="12" style="3" customWidth="1"/>
    <col min="8454" max="8454" width="12.5703125" style="3" customWidth="1"/>
    <col min="8455" max="8455" width="12" style="3" customWidth="1"/>
    <col min="8456" max="8456" width="14" style="3" customWidth="1"/>
    <col min="8457" max="8704" width="9" style="3"/>
    <col min="8705" max="8705" width="3.5703125" style="3" customWidth="1"/>
    <col min="8706" max="8706" width="5.7109375" style="3" customWidth="1"/>
    <col min="8707" max="8707" width="9" style="3"/>
    <col min="8708" max="8709" width="12" style="3" customWidth="1"/>
    <col min="8710" max="8710" width="12.5703125" style="3" customWidth="1"/>
    <col min="8711" max="8711" width="12" style="3" customWidth="1"/>
    <col min="8712" max="8712" width="14" style="3" customWidth="1"/>
    <col min="8713" max="8960" width="9" style="3"/>
    <col min="8961" max="8961" width="3.5703125" style="3" customWidth="1"/>
    <col min="8962" max="8962" width="5.7109375" style="3" customWidth="1"/>
    <col min="8963" max="8963" width="9" style="3"/>
    <col min="8964" max="8965" width="12" style="3" customWidth="1"/>
    <col min="8966" max="8966" width="12.5703125" style="3" customWidth="1"/>
    <col min="8967" max="8967" width="12" style="3" customWidth="1"/>
    <col min="8968" max="8968" width="14" style="3" customWidth="1"/>
    <col min="8969" max="9216" width="9" style="3"/>
    <col min="9217" max="9217" width="3.5703125" style="3" customWidth="1"/>
    <col min="9218" max="9218" width="5.7109375" style="3" customWidth="1"/>
    <col min="9219" max="9219" width="9" style="3"/>
    <col min="9220" max="9221" width="12" style="3" customWidth="1"/>
    <col min="9222" max="9222" width="12.5703125" style="3" customWidth="1"/>
    <col min="9223" max="9223" width="12" style="3" customWidth="1"/>
    <col min="9224" max="9224" width="14" style="3" customWidth="1"/>
    <col min="9225" max="9472" width="9" style="3"/>
    <col min="9473" max="9473" width="3.5703125" style="3" customWidth="1"/>
    <col min="9474" max="9474" width="5.7109375" style="3" customWidth="1"/>
    <col min="9475" max="9475" width="9" style="3"/>
    <col min="9476" max="9477" width="12" style="3" customWidth="1"/>
    <col min="9478" max="9478" width="12.5703125" style="3" customWidth="1"/>
    <col min="9479" max="9479" width="12" style="3" customWidth="1"/>
    <col min="9480" max="9480" width="14" style="3" customWidth="1"/>
    <col min="9481" max="9728" width="9" style="3"/>
    <col min="9729" max="9729" width="3.5703125" style="3" customWidth="1"/>
    <col min="9730" max="9730" width="5.7109375" style="3" customWidth="1"/>
    <col min="9731" max="9731" width="9" style="3"/>
    <col min="9732" max="9733" width="12" style="3" customWidth="1"/>
    <col min="9734" max="9734" width="12.5703125" style="3" customWidth="1"/>
    <col min="9735" max="9735" width="12" style="3" customWidth="1"/>
    <col min="9736" max="9736" width="14" style="3" customWidth="1"/>
    <col min="9737" max="9984" width="9" style="3"/>
    <col min="9985" max="9985" width="3.5703125" style="3" customWidth="1"/>
    <col min="9986" max="9986" width="5.7109375" style="3" customWidth="1"/>
    <col min="9987" max="9987" width="9" style="3"/>
    <col min="9988" max="9989" width="12" style="3" customWidth="1"/>
    <col min="9990" max="9990" width="12.5703125" style="3" customWidth="1"/>
    <col min="9991" max="9991" width="12" style="3" customWidth="1"/>
    <col min="9992" max="9992" width="14" style="3" customWidth="1"/>
    <col min="9993" max="10240" width="9" style="3"/>
    <col min="10241" max="10241" width="3.5703125" style="3" customWidth="1"/>
    <col min="10242" max="10242" width="5.7109375" style="3" customWidth="1"/>
    <col min="10243" max="10243" width="9" style="3"/>
    <col min="10244" max="10245" width="12" style="3" customWidth="1"/>
    <col min="10246" max="10246" width="12.5703125" style="3" customWidth="1"/>
    <col min="10247" max="10247" width="12" style="3" customWidth="1"/>
    <col min="10248" max="10248" width="14" style="3" customWidth="1"/>
    <col min="10249" max="10496" width="9" style="3"/>
    <col min="10497" max="10497" width="3.5703125" style="3" customWidth="1"/>
    <col min="10498" max="10498" width="5.7109375" style="3" customWidth="1"/>
    <col min="10499" max="10499" width="9" style="3"/>
    <col min="10500" max="10501" width="12" style="3" customWidth="1"/>
    <col min="10502" max="10502" width="12.5703125" style="3" customWidth="1"/>
    <col min="10503" max="10503" width="12" style="3" customWidth="1"/>
    <col min="10504" max="10504" width="14" style="3" customWidth="1"/>
    <col min="10505" max="10752" width="9" style="3"/>
    <col min="10753" max="10753" width="3.5703125" style="3" customWidth="1"/>
    <col min="10754" max="10754" width="5.7109375" style="3" customWidth="1"/>
    <col min="10755" max="10755" width="9" style="3"/>
    <col min="10756" max="10757" width="12" style="3" customWidth="1"/>
    <col min="10758" max="10758" width="12.5703125" style="3" customWidth="1"/>
    <col min="10759" max="10759" width="12" style="3" customWidth="1"/>
    <col min="10760" max="10760" width="14" style="3" customWidth="1"/>
    <col min="10761" max="11008" width="9" style="3"/>
    <col min="11009" max="11009" width="3.5703125" style="3" customWidth="1"/>
    <col min="11010" max="11010" width="5.7109375" style="3" customWidth="1"/>
    <col min="11011" max="11011" width="9" style="3"/>
    <col min="11012" max="11013" width="12" style="3" customWidth="1"/>
    <col min="11014" max="11014" width="12.5703125" style="3" customWidth="1"/>
    <col min="11015" max="11015" width="12" style="3" customWidth="1"/>
    <col min="11016" max="11016" width="14" style="3" customWidth="1"/>
    <col min="11017" max="11264" width="9" style="3"/>
    <col min="11265" max="11265" width="3.5703125" style="3" customWidth="1"/>
    <col min="11266" max="11266" width="5.7109375" style="3" customWidth="1"/>
    <col min="11267" max="11267" width="9" style="3"/>
    <col min="11268" max="11269" width="12" style="3" customWidth="1"/>
    <col min="11270" max="11270" width="12.5703125" style="3" customWidth="1"/>
    <col min="11271" max="11271" width="12" style="3" customWidth="1"/>
    <col min="11272" max="11272" width="14" style="3" customWidth="1"/>
    <col min="11273" max="11520" width="9" style="3"/>
    <col min="11521" max="11521" width="3.5703125" style="3" customWidth="1"/>
    <col min="11522" max="11522" width="5.7109375" style="3" customWidth="1"/>
    <col min="11523" max="11523" width="9" style="3"/>
    <col min="11524" max="11525" width="12" style="3" customWidth="1"/>
    <col min="11526" max="11526" width="12.5703125" style="3" customWidth="1"/>
    <col min="11527" max="11527" width="12" style="3" customWidth="1"/>
    <col min="11528" max="11528" width="14" style="3" customWidth="1"/>
    <col min="11529" max="11776" width="9" style="3"/>
    <col min="11777" max="11777" width="3.5703125" style="3" customWidth="1"/>
    <col min="11778" max="11778" width="5.7109375" style="3" customWidth="1"/>
    <col min="11779" max="11779" width="9" style="3"/>
    <col min="11780" max="11781" width="12" style="3" customWidth="1"/>
    <col min="11782" max="11782" width="12.5703125" style="3" customWidth="1"/>
    <col min="11783" max="11783" width="12" style="3" customWidth="1"/>
    <col min="11784" max="11784" width="14" style="3" customWidth="1"/>
    <col min="11785" max="12032" width="9" style="3"/>
    <col min="12033" max="12033" width="3.5703125" style="3" customWidth="1"/>
    <col min="12034" max="12034" width="5.7109375" style="3" customWidth="1"/>
    <col min="12035" max="12035" width="9" style="3"/>
    <col min="12036" max="12037" width="12" style="3" customWidth="1"/>
    <col min="12038" max="12038" width="12.5703125" style="3" customWidth="1"/>
    <col min="12039" max="12039" width="12" style="3" customWidth="1"/>
    <col min="12040" max="12040" width="14" style="3" customWidth="1"/>
    <col min="12041" max="12288" width="9" style="3"/>
    <col min="12289" max="12289" width="3.5703125" style="3" customWidth="1"/>
    <col min="12290" max="12290" width="5.7109375" style="3" customWidth="1"/>
    <col min="12291" max="12291" width="9" style="3"/>
    <col min="12292" max="12293" width="12" style="3" customWidth="1"/>
    <col min="12294" max="12294" width="12.5703125" style="3" customWidth="1"/>
    <col min="12295" max="12295" width="12" style="3" customWidth="1"/>
    <col min="12296" max="12296" width="14" style="3" customWidth="1"/>
    <col min="12297" max="12544" width="9" style="3"/>
    <col min="12545" max="12545" width="3.5703125" style="3" customWidth="1"/>
    <col min="12546" max="12546" width="5.7109375" style="3" customWidth="1"/>
    <col min="12547" max="12547" width="9" style="3"/>
    <col min="12548" max="12549" width="12" style="3" customWidth="1"/>
    <col min="12550" max="12550" width="12.5703125" style="3" customWidth="1"/>
    <col min="12551" max="12551" width="12" style="3" customWidth="1"/>
    <col min="12552" max="12552" width="14" style="3" customWidth="1"/>
    <col min="12553" max="12800" width="9" style="3"/>
    <col min="12801" max="12801" width="3.5703125" style="3" customWidth="1"/>
    <col min="12802" max="12802" width="5.7109375" style="3" customWidth="1"/>
    <col min="12803" max="12803" width="9" style="3"/>
    <col min="12804" max="12805" width="12" style="3" customWidth="1"/>
    <col min="12806" max="12806" width="12.5703125" style="3" customWidth="1"/>
    <col min="12807" max="12807" width="12" style="3" customWidth="1"/>
    <col min="12808" max="12808" width="14" style="3" customWidth="1"/>
    <col min="12809" max="13056" width="9" style="3"/>
    <col min="13057" max="13057" width="3.5703125" style="3" customWidth="1"/>
    <col min="13058" max="13058" width="5.7109375" style="3" customWidth="1"/>
    <col min="13059" max="13059" width="9" style="3"/>
    <col min="13060" max="13061" width="12" style="3" customWidth="1"/>
    <col min="13062" max="13062" width="12.5703125" style="3" customWidth="1"/>
    <col min="13063" max="13063" width="12" style="3" customWidth="1"/>
    <col min="13064" max="13064" width="14" style="3" customWidth="1"/>
    <col min="13065" max="13312" width="9" style="3"/>
    <col min="13313" max="13313" width="3.5703125" style="3" customWidth="1"/>
    <col min="13314" max="13314" width="5.7109375" style="3" customWidth="1"/>
    <col min="13315" max="13315" width="9" style="3"/>
    <col min="13316" max="13317" width="12" style="3" customWidth="1"/>
    <col min="13318" max="13318" width="12.5703125" style="3" customWidth="1"/>
    <col min="13319" max="13319" width="12" style="3" customWidth="1"/>
    <col min="13320" max="13320" width="14" style="3" customWidth="1"/>
    <col min="13321" max="13568" width="9" style="3"/>
    <col min="13569" max="13569" width="3.5703125" style="3" customWidth="1"/>
    <col min="13570" max="13570" width="5.7109375" style="3" customWidth="1"/>
    <col min="13571" max="13571" width="9" style="3"/>
    <col min="13572" max="13573" width="12" style="3" customWidth="1"/>
    <col min="13574" max="13574" width="12.5703125" style="3" customWidth="1"/>
    <col min="13575" max="13575" width="12" style="3" customWidth="1"/>
    <col min="13576" max="13576" width="14" style="3" customWidth="1"/>
    <col min="13577" max="13824" width="9" style="3"/>
    <col min="13825" max="13825" width="3.5703125" style="3" customWidth="1"/>
    <col min="13826" max="13826" width="5.7109375" style="3" customWidth="1"/>
    <col min="13827" max="13827" width="9" style="3"/>
    <col min="13828" max="13829" width="12" style="3" customWidth="1"/>
    <col min="13830" max="13830" width="12.5703125" style="3" customWidth="1"/>
    <col min="13831" max="13831" width="12" style="3" customWidth="1"/>
    <col min="13832" max="13832" width="14" style="3" customWidth="1"/>
    <col min="13833" max="14080" width="9" style="3"/>
    <col min="14081" max="14081" width="3.5703125" style="3" customWidth="1"/>
    <col min="14082" max="14082" width="5.7109375" style="3" customWidth="1"/>
    <col min="14083" max="14083" width="9" style="3"/>
    <col min="14084" max="14085" width="12" style="3" customWidth="1"/>
    <col min="14086" max="14086" width="12.5703125" style="3" customWidth="1"/>
    <col min="14087" max="14087" width="12" style="3" customWidth="1"/>
    <col min="14088" max="14088" width="14" style="3" customWidth="1"/>
    <col min="14089" max="14336" width="9" style="3"/>
    <col min="14337" max="14337" width="3.5703125" style="3" customWidth="1"/>
    <col min="14338" max="14338" width="5.7109375" style="3" customWidth="1"/>
    <col min="14339" max="14339" width="9" style="3"/>
    <col min="14340" max="14341" width="12" style="3" customWidth="1"/>
    <col min="14342" max="14342" width="12.5703125" style="3" customWidth="1"/>
    <col min="14343" max="14343" width="12" style="3" customWidth="1"/>
    <col min="14344" max="14344" width="14" style="3" customWidth="1"/>
    <col min="14345" max="14592" width="9" style="3"/>
    <col min="14593" max="14593" width="3.5703125" style="3" customWidth="1"/>
    <col min="14594" max="14594" width="5.7109375" style="3" customWidth="1"/>
    <col min="14595" max="14595" width="9" style="3"/>
    <col min="14596" max="14597" width="12" style="3" customWidth="1"/>
    <col min="14598" max="14598" width="12.5703125" style="3" customWidth="1"/>
    <col min="14599" max="14599" width="12" style="3" customWidth="1"/>
    <col min="14600" max="14600" width="14" style="3" customWidth="1"/>
    <col min="14601" max="14848" width="9" style="3"/>
    <col min="14849" max="14849" width="3.5703125" style="3" customWidth="1"/>
    <col min="14850" max="14850" width="5.7109375" style="3" customWidth="1"/>
    <col min="14851" max="14851" width="9" style="3"/>
    <col min="14852" max="14853" width="12" style="3" customWidth="1"/>
    <col min="14854" max="14854" width="12.5703125" style="3" customWidth="1"/>
    <col min="14855" max="14855" width="12" style="3" customWidth="1"/>
    <col min="14856" max="14856" width="14" style="3" customWidth="1"/>
    <col min="14857" max="15104" width="9" style="3"/>
    <col min="15105" max="15105" width="3.5703125" style="3" customWidth="1"/>
    <col min="15106" max="15106" width="5.7109375" style="3" customWidth="1"/>
    <col min="15107" max="15107" width="9" style="3"/>
    <col min="15108" max="15109" width="12" style="3" customWidth="1"/>
    <col min="15110" max="15110" width="12.5703125" style="3" customWidth="1"/>
    <col min="15111" max="15111" width="12" style="3" customWidth="1"/>
    <col min="15112" max="15112" width="14" style="3" customWidth="1"/>
    <col min="15113" max="15360" width="9" style="3"/>
    <col min="15361" max="15361" width="3.5703125" style="3" customWidth="1"/>
    <col min="15362" max="15362" width="5.7109375" style="3" customWidth="1"/>
    <col min="15363" max="15363" width="9" style="3"/>
    <col min="15364" max="15365" width="12" style="3" customWidth="1"/>
    <col min="15366" max="15366" width="12.5703125" style="3" customWidth="1"/>
    <col min="15367" max="15367" width="12" style="3" customWidth="1"/>
    <col min="15368" max="15368" width="14" style="3" customWidth="1"/>
    <col min="15369" max="15616" width="9" style="3"/>
    <col min="15617" max="15617" width="3.5703125" style="3" customWidth="1"/>
    <col min="15618" max="15618" width="5.7109375" style="3" customWidth="1"/>
    <col min="15619" max="15619" width="9" style="3"/>
    <col min="15620" max="15621" width="12" style="3" customWidth="1"/>
    <col min="15622" max="15622" width="12.5703125" style="3" customWidth="1"/>
    <col min="15623" max="15623" width="12" style="3" customWidth="1"/>
    <col min="15624" max="15624" width="14" style="3" customWidth="1"/>
    <col min="15625" max="15872" width="9" style="3"/>
    <col min="15873" max="15873" width="3.5703125" style="3" customWidth="1"/>
    <col min="15874" max="15874" width="5.7109375" style="3" customWidth="1"/>
    <col min="15875" max="15875" width="9" style="3"/>
    <col min="15876" max="15877" width="12" style="3" customWidth="1"/>
    <col min="15878" max="15878" width="12.5703125" style="3" customWidth="1"/>
    <col min="15879" max="15879" width="12" style="3" customWidth="1"/>
    <col min="15880" max="15880" width="14" style="3" customWidth="1"/>
    <col min="15881" max="16128" width="9" style="3"/>
    <col min="16129" max="16129" width="3.5703125" style="3" customWidth="1"/>
    <col min="16130" max="16130" width="5.7109375" style="3" customWidth="1"/>
    <col min="16131" max="16131" width="9" style="3"/>
    <col min="16132" max="16133" width="12" style="3" customWidth="1"/>
    <col min="16134" max="16134" width="12.5703125" style="3" customWidth="1"/>
    <col min="16135" max="16135" width="12" style="3" customWidth="1"/>
    <col min="16136" max="16136" width="14" style="3" customWidth="1"/>
    <col min="16137" max="16384" width="9" style="3"/>
  </cols>
  <sheetData>
    <row r="1" spans="1:8">
      <c r="A1" s="71" t="s">
        <v>53</v>
      </c>
      <c r="B1" s="71" t="s">
        <v>36</v>
      </c>
      <c r="C1" s="71" t="s">
        <v>37</v>
      </c>
      <c r="D1" s="71" t="s">
        <v>38</v>
      </c>
      <c r="E1" s="71" t="s">
        <v>39</v>
      </c>
      <c r="F1" s="71" t="s">
        <v>46</v>
      </c>
      <c r="G1" s="71" t="s">
        <v>47</v>
      </c>
      <c r="H1" s="45"/>
    </row>
    <row r="2" spans="1:8">
      <c r="A2" s="72" t="s">
        <v>71</v>
      </c>
      <c r="B2" s="72">
        <v>12</v>
      </c>
      <c r="C2" s="72">
        <v>128183</v>
      </c>
      <c r="D2" s="72">
        <v>1066973.30627949</v>
      </c>
      <c r="E2" s="72">
        <v>1141920.1586786299</v>
      </c>
      <c r="F2" s="72">
        <v>-74946.852399145297</v>
      </c>
      <c r="G2" s="72">
        <v>-7.0242481192414594E-2</v>
      </c>
      <c r="H2"/>
    </row>
    <row r="3" spans="1:8">
      <c r="A3" s="72" t="s">
        <v>72</v>
      </c>
      <c r="B3" s="72">
        <v>13</v>
      </c>
      <c r="C3" s="72">
        <v>25438.251</v>
      </c>
      <c r="D3" s="72">
        <v>200020.333370721</v>
      </c>
      <c r="E3" s="72">
        <v>157157.701975312</v>
      </c>
      <c r="F3" s="72">
        <v>42862.631395408796</v>
      </c>
      <c r="G3" s="72">
        <v>0.21429137064763601</v>
      </c>
      <c r="H3"/>
    </row>
    <row r="4" spans="1:8">
      <c r="A4" s="72" t="s">
        <v>73</v>
      </c>
      <c r="B4" s="72">
        <v>14</v>
      </c>
      <c r="C4" s="72">
        <v>151218</v>
      </c>
      <c r="D4" s="72">
        <v>225214.17119059799</v>
      </c>
      <c r="E4" s="72">
        <v>175484.569177778</v>
      </c>
      <c r="F4" s="72">
        <v>49729.602012820498</v>
      </c>
      <c r="G4" s="72">
        <v>0.220810270285942</v>
      </c>
      <c r="H4"/>
    </row>
    <row r="5" spans="1:8">
      <c r="A5" s="72" t="s">
        <v>74</v>
      </c>
      <c r="B5" s="72">
        <v>15</v>
      </c>
      <c r="C5" s="72">
        <v>14499</v>
      </c>
      <c r="D5" s="72">
        <v>102909.234165812</v>
      </c>
      <c r="E5" s="72">
        <v>84369.308986324802</v>
      </c>
      <c r="F5" s="72">
        <v>18539.9251794872</v>
      </c>
      <c r="G5" s="72">
        <v>0.180158032753551</v>
      </c>
      <c r="H5"/>
    </row>
    <row r="6" spans="1:8">
      <c r="A6" s="72" t="s">
        <v>75</v>
      </c>
      <c r="B6" s="72">
        <v>16</v>
      </c>
      <c r="C6" s="72">
        <v>5231</v>
      </c>
      <c r="D6" s="72">
        <v>226817.30059145301</v>
      </c>
      <c r="E6" s="72">
        <v>180607.331565812</v>
      </c>
      <c r="F6" s="72">
        <v>46209.969025641003</v>
      </c>
      <c r="G6" s="72">
        <v>0.203732117899045</v>
      </c>
      <c r="H6"/>
    </row>
    <row r="7" spans="1:8">
      <c r="A7" s="72" t="s">
        <v>76</v>
      </c>
      <c r="B7" s="72">
        <v>17</v>
      </c>
      <c r="C7" s="72">
        <v>37669</v>
      </c>
      <c r="D7" s="72">
        <v>515994.601349573</v>
      </c>
      <c r="E7" s="72">
        <v>450933.91267606802</v>
      </c>
      <c r="F7" s="72">
        <v>65060.688673504301</v>
      </c>
      <c r="G7" s="72">
        <v>0.126087925151425</v>
      </c>
      <c r="H7"/>
    </row>
    <row r="8" spans="1:8">
      <c r="A8" s="72" t="s">
        <v>77</v>
      </c>
      <c r="B8" s="72">
        <v>18</v>
      </c>
      <c r="C8" s="72">
        <v>49943</v>
      </c>
      <c r="D8" s="72">
        <v>188723.509045299</v>
      </c>
      <c r="E8" s="72">
        <v>157360.945109402</v>
      </c>
      <c r="F8" s="72">
        <v>31362.5639358974</v>
      </c>
      <c r="G8" s="72">
        <v>0.16618260276397001</v>
      </c>
      <c r="H8"/>
    </row>
    <row r="9" spans="1:8">
      <c r="A9" s="72" t="s">
        <v>78</v>
      </c>
      <c r="B9" s="72">
        <v>19</v>
      </c>
      <c r="C9" s="72">
        <v>35447</v>
      </c>
      <c r="D9" s="72">
        <v>186791.64684187999</v>
      </c>
      <c r="E9" s="72">
        <v>207967.66480598299</v>
      </c>
      <c r="F9" s="72">
        <v>-21176.017964102601</v>
      </c>
      <c r="G9" s="72">
        <v>-0.113367049983922</v>
      </c>
      <c r="H9"/>
    </row>
    <row r="10" spans="1:8">
      <c r="A10" s="72" t="s">
        <v>79</v>
      </c>
      <c r="B10" s="72">
        <v>21</v>
      </c>
      <c r="C10" s="72">
        <v>231013</v>
      </c>
      <c r="D10" s="72">
        <v>967428.43330000003</v>
      </c>
      <c r="E10" s="72">
        <v>891057.45479999995</v>
      </c>
      <c r="F10" s="72">
        <v>76370.978499999997</v>
      </c>
      <c r="G10" s="72">
        <v>7.8942251303789499E-2</v>
      </c>
      <c r="H10"/>
    </row>
    <row r="11" spans="1:8">
      <c r="A11" s="72" t="s">
        <v>80</v>
      </c>
      <c r="B11" s="72">
        <v>22</v>
      </c>
      <c r="C11" s="72">
        <v>33180</v>
      </c>
      <c r="D11" s="72">
        <v>509139.14940170897</v>
      </c>
      <c r="E11" s="72">
        <v>466445.966881197</v>
      </c>
      <c r="F11" s="72">
        <v>42693.182520512797</v>
      </c>
      <c r="G11" s="72">
        <v>8.3853662737744097E-2</v>
      </c>
      <c r="H11"/>
    </row>
    <row r="12" spans="1:8">
      <c r="A12" s="72" t="s">
        <v>81</v>
      </c>
      <c r="B12" s="72">
        <v>23</v>
      </c>
      <c r="C12" s="72">
        <v>362142.40399999998</v>
      </c>
      <c r="D12" s="72">
        <v>2641573.7577555599</v>
      </c>
      <c r="E12" s="72">
        <v>2275432.7802427402</v>
      </c>
      <c r="F12" s="72">
        <v>366140.97751282097</v>
      </c>
      <c r="G12" s="72">
        <v>0.13860713767232299</v>
      </c>
      <c r="H12"/>
    </row>
    <row r="13" spans="1:8">
      <c r="A13" s="72" t="s">
        <v>82</v>
      </c>
      <c r="B13" s="72">
        <v>24</v>
      </c>
      <c r="C13" s="72">
        <v>52372.716</v>
      </c>
      <c r="D13" s="72">
        <v>949980.87148888898</v>
      </c>
      <c r="E13" s="72">
        <v>843617.91329658101</v>
      </c>
      <c r="F13" s="72">
        <v>106362.958192308</v>
      </c>
      <c r="G13" s="72">
        <v>0.111963263034557</v>
      </c>
      <c r="H13"/>
    </row>
    <row r="14" spans="1:8">
      <c r="A14" s="72" t="s">
        <v>83</v>
      </c>
      <c r="B14" s="72">
        <v>25</v>
      </c>
      <c r="C14" s="72">
        <v>108459</v>
      </c>
      <c r="D14" s="72">
        <v>1215842.6155999999</v>
      </c>
      <c r="E14" s="72">
        <v>1141055.3829000001</v>
      </c>
      <c r="F14" s="72">
        <v>74787.232699999993</v>
      </c>
      <c r="G14" s="72">
        <v>6.1510619664448603E-2</v>
      </c>
      <c r="H14"/>
    </row>
    <row r="15" spans="1:8">
      <c r="A15" s="72" t="s">
        <v>84</v>
      </c>
      <c r="B15" s="72">
        <v>26</v>
      </c>
      <c r="C15" s="72">
        <v>115459</v>
      </c>
      <c r="D15" s="72">
        <v>551168.66305292305</v>
      </c>
      <c r="E15" s="72">
        <v>479741.92796469299</v>
      </c>
      <c r="F15" s="72">
        <v>71426.735088230795</v>
      </c>
      <c r="G15" s="72">
        <v>0.129591429767792</v>
      </c>
      <c r="H15"/>
    </row>
    <row r="16" spans="1:8">
      <c r="A16" s="72" t="s">
        <v>85</v>
      </c>
      <c r="B16" s="72">
        <v>27</v>
      </c>
      <c r="C16" s="72">
        <v>231680.91800000001</v>
      </c>
      <c r="D16" s="72">
        <v>1519610.7126</v>
      </c>
      <c r="E16" s="72">
        <v>1429358.8345000001</v>
      </c>
      <c r="F16" s="72">
        <v>90251.878100000002</v>
      </c>
      <c r="G16" s="72">
        <v>5.93914463432429E-2</v>
      </c>
      <c r="H16"/>
    </row>
    <row r="17" spans="1:8">
      <c r="A17" s="72" t="s">
        <v>86</v>
      </c>
      <c r="B17" s="72">
        <v>29</v>
      </c>
      <c r="C17" s="72">
        <v>301049</v>
      </c>
      <c r="D17" s="72">
        <v>3525096.7111726501</v>
      </c>
      <c r="E17" s="72">
        <v>3300210.5255453</v>
      </c>
      <c r="F17" s="72">
        <v>224886.18562735</v>
      </c>
      <c r="G17" s="72">
        <v>6.3795749181740996E-2</v>
      </c>
      <c r="H17"/>
    </row>
    <row r="18" spans="1:8">
      <c r="A18" s="72" t="s">
        <v>87</v>
      </c>
      <c r="B18" s="72">
        <v>31</v>
      </c>
      <c r="C18" s="72">
        <v>65731.926999999996</v>
      </c>
      <c r="D18" s="72">
        <v>337614.43276007101</v>
      </c>
      <c r="E18" s="72">
        <v>539808.85928284505</v>
      </c>
      <c r="F18" s="72">
        <v>-202194.42652277401</v>
      </c>
      <c r="G18" s="72">
        <v>-0.59889153692213504</v>
      </c>
      <c r="H18"/>
    </row>
    <row r="19" spans="1:8">
      <c r="A19" s="72" t="s">
        <v>88</v>
      </c>
      <c r="B19" s="72">
        <v>32</v>
      </c>
      <c r="C19" s="72">
        <v>17342.760999999999</v>
      </c>
      <c r="D19" s="72">
        <v>293030.33508883597</v>
      </c>
      <c r="E19" s="72">
        <v>261669.93222166999</v>
      </c>
      <c r="F19" s="72">
        <v>31360.402867165802</v>
      </c>
      <c r="G19" s="72">
        <v>0.107021011519707</v>
      </c>
      <c r="H19"/>
    </row>
    <row r="20" spans="1:8">
      <c r="A20" s="72" t="s">
        <v>89</v>
      </c>
      <c r="B20" s="72">
        <v>33</v>
      </c>
      <c r="C20" s="72">
        <v>47202.953000000001</v>
      </c>
      <c r="D20" s="72">
        <v>613225.80110139202</v>
      </c>
      <c r="E20" s="72">
        <v>477478.72758656502</v>
      </c>
      <c r="F20" s="72">
        <v>135747.07351482601</v>
      </c>
      <c r="G20" s="72">
        <v>0.221365561056003</v>
      </c>
      <c r="H20"/>
    </row>
    <row r="21" spans="1:8">
      <c r="A21" s="72" t="s">
        <v>90</v>
      </c>
      <c r="B21" s="72">
        <v>34</v>
      </c>
      <c r="C21" s="72">
        <v>69274.225000000006</v>
      </c>
      <c r="D21" s="72">
        <v>377981.929118108</v>
      </c>
      <c r="E21" s="72">
        <v>271756.64550402202</v>
      </c>
      <c r="F21" s="72">
        <v>106225.283614085</v>
      </c>
      <c r="G21" s="72">
        <v>0.28103270402880298</v>
      </c>
      <c r="H21"/>
    </row>
    <row r="22" spans="1:8">
      <c r="A22" s="72" t="s">
        <v>91</v>
      </c>
      <c r="B22" s="72">
        <v>35</v>
      </c>
      <c r="C22" s="72">
        <v>39640.464</v>
      </c>
      <c r="D22" s="72">
        <v>912724.75664778799</v>
      </c>
      <c r="E22" s="72">
        <v>810349.02563923504</v>
      </c>
      <c r="F22" s="72">
        <v>102375.731008553</v>
      </c>
      <c r="G22" s="72">
        <v>0.11216495472803199</v>
      </c>
      <c r="H22"/>
    </row>
    <row r="23" spans="1:8">
      <c r="A23" s="72" t="s">
        <v>92</v>
      </c>
      <c r="B23" s="72">
        <v>36</v>
      </c>
      <c r="C23" s="72">
        <v>131580.49600000001</v>
      </c>
      <c r="D23" s="72">
        <v>759507.01122831902</v>
      </c>
      <c r="E23" s="72">
        <v>608799.11952414003</v>
      </c>
      <c r="F23" s="72">
        <v>150707.89170417801</v>
      </c>
      <c r="G23" s="72">
        <v>0.19842857205550299</v>
      </c>
      <c r="H23"/>
    </row>
    <row r="24" spans="1:8">
      <c r="A24" s="72" t="s">
        <v>93</v>
      </c>
      <c r="B24" s="72">
        <v>37</v>
      </c>
      <c r="C24" s="72">
        <v>125334.20699999999</v>
      </c>
      <c r="D24" s="72">
        <v>1268751.17537965</v>
      </c>
      <c r="E24" s="72">
        <v>1075017.0519624399</v>
      </c>
      <c r="F24" s="72">
        <v>193734.123417202</v>
      </c>
      <c r="G24" s="72">
        <v>0.152696704583727</v>
      </c>
      <c r="H24"/>
    </row>
    <row r="25" spans="1:8">
      <c r="A25" s="72" t="s">
        <v>94</v>
      </c>
      <c r="B25" s="72">
        <v>38</v>
      </c>
      <c r="C25" s="72">
        <v>187015.05100000001</v>
      </c>
      <c r="D25" s="72">
        <v>910594.73880530999</v>
      </c>
      <c r="E25" s="72">
        <v>851669.193624779</v>
      </c>
      <c r="F25" s="72">
        <v>58925.545180531</v>
      </c>
      <c r="G25" s="72">
        <v>6.4711053852387304E-2</v>
      </c>
      <c r="H25"/>
    </row>
    <row r="26" spans="1:8">
      <c r="A26" s="72" t="s">
        <v>95</v>
      </c>
      <c r="B26" s="72">
        <v>39</v>
      </c>
      <c r="C26" s="72">
        <v>154112.43700000001</v>
      </c>
      <c r="D26" s="72">
        <v>205340.446661622</v>
      </c>
      <c r="E26" s="72">
        <v>152853.494382479</v>
      </c>
      <c r="F26" s="72">
        <v>52486.952279142402</v>
      </c>
      <c r="G26" s="72">
        <v>0.25560941905242401</v>
      </c>
      <c r="H26"/>
    </row>
    <row r="27" spans="1:8">
      <c r="A27" s="72" t="s">
        <v>96</v>
      </c>
      <c r="B27" s="72">
        <v>40</v>
      </c>
      <c r="C27" s="72">
        <v>2.3239999999999998</v>
      </c>
      <c r="D27" s="72">
        <v>14.4445</v>
      </c>
      <c r="E27" s="72">
        <v>13.2194</v>
      </c>
      <c r="F27" s="72">
        <v>1.2251000000000001</v>
      </c>
      <c r="G27" s="72">
        <v>8.4814289175810895E-2</v>
      </c>
      <c r="H27"/>
    </row>
    <row r="28" spans="1:8">
      <c r="A28" s="72" t="s">
        <v>97</v>
      </c>
      <c r="B28" s="72">
        <v>42</v>
      </c>
      <c r="C28" s="72">
        <v>6679.3289999999997</v>
      </c>
      <c r="D28" s="72">
        <v>112644.8288</v>
      </c>
      <c r="E28" s="72">
        <v>100489.2908</v>
      </c>
      <c r="F28" s="72">
        <v>12155.538</v>
      </c>
      <c r="G28" s="72">
        <v>0.107910306487145</v>
      </c>
      <c r="H28"/>
    </row>
    <row r="29" spans="1:8">
      <c r="A29" s="72" t="s">
        <v>98</v>
      </c>
      <c r="B29" s="72">
        <v>75</v>
      </c>
      <c r="C29" s="72">
        <v>693</v>
      </c>
      <c r="D29" s="72">
        <v>436288.03418803401</v>
      </c>
      <c r="E29" s="72">
        <v>408034.14940170897</v>
      </c>
      <c r="F29" s="72">
        <v>28253.884786324801</v>
      </c>
      <c r="G29" s="72">
        <v>6.4759705910585996E-2</v>
      </c>
      <c r="H29"/>
    </row>
    <row r="30" spans="1:8">
      <c r="A30" s="72" t="s">
        <v>99</v>
      </c>
      <c r="B30" s="72">
        <v>76</v>
      </c>
      <c r="C30" s="72">
        <v>3837</v>
      </c>
      <c r="D30" s="72">
        <v>603422.07509059797</v>
      </c>
      <c r="E30" s="72">
        <v>559552.25848376099</v>
      </c>
      <c r="F30" s="72">
        <v>43869.816606837601</v>
      </c>
      <c r="G30" s="72">
        <v>7.2701709827654101E-2</v>
      </c>
      <c r="H30"/>
    </row>
    <row r="31" spans="1:8">
      <c r="A31" s="72" t="s">
        <v>100</v>
      </c>
      <c r="B31" s="72">
        <v>99</v>
      </c>
      <c r="C31" s="72">
        <v>56</v>
      </c>
      <c r="D31" s="72">
        <v>22576.706981317599</v>
      </c>
      <c r="E31" s="72">
        <v>20784.409424400601</v>
      </c>
      <c r="F31" s="72">
        <v>1792.2975569170301</v>
      </c>
      <c r="G31" s="72">
        <v>7.9387023023338402E-2</v>
      </c>
      <c r="H31"/>
    </row>
    <row r="32" spans="1:8">
      <c r="A32" s="53" t="s">
        <v>101</v>
      </c>
      <c r="B32" s="53">
        <v>99</v>
      </c>
      <c r="C32" s="53">
        <v>57</v>
      </c>
      <c r="D32" s="53">
        <v>49856.421072536097</v>
      </c>
      <c r="E32" s="53">
        <v>43575.581347855703</v>
      </c>
      <c r="F32" s="53">
        <v>6280.8397246804298</v>
      </c>
      <c r="G32" s="53">
        <v>0.125978551800628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Kingsley</cp:lastModifiedBy>
  <dcterms:created xsi:type="dcterms:W3CDTF">2013-06-21T00:28:37Z</dcterms:created>
  <dcterms:modified xsi:type="dcterms:W3CDTF">2014-03-03T01:52:53Z</dcterms:modified>
</cp:coreProperties>
</file>